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240" yWindow="105" windowWidth="14805" windowHeight="8010" activeTab="1"/>
  </bookViews>
  <sheets>
    <sheet name="Второй завтрак  5-11" sheetId="2" r:id="rId1"/>
    <sheet name="завтрак  5-11" sheetId="3" r:id="rId2"/>
  </sheets>
  <calcPr calcId="124519" iterateDelta="1E-4"/>
</workbook>
</file>

<file path=xl/calcChain.xml><?xml version="1.0" encoding="utf-8"?>
<calcChain xmlns="http://schemas.openxmlformats.org/spreadsheetml/2006/main">
  <c r="J135" i="3"/>
  <c r="I135"/>
  <c r="H135"/>
  <c r="G135"/>
  <c r="J128"/>
  <c r="H128"/>
  <c r="G128"/>
  <c r="J127"/>
  <c r="I125"/>
  <c r="I128" s="1"/>
  <c r="H125"/>
  <c r="J122"/>
  <c r="I122"/>
  <c r="H122"/>
  <c r="G122"/>
  <c r="I116"/>
  <c r="H116"/>
  <c r="G116"/>
  <c r="J112"/>
  <c r="J116" s="1"/>
  <c r="J110"/>
  <c r="I110"/>
  <c r="H110"/>
  <c r="G110"/>
  <c r="E110"/>
  <c r="H103"/>
  <c r="G103"/>
  <c r="J98"/>
  <c r="J103" s="1"/>
  <c r="I98"/>
  <c r="I103" s="1"/>
  <c r="H98"/>
  <c r="G98"/>
  <c r="I97"/>
  <c r="H97"/>
  <c r="G97"/>
  <c r="E97"/>
  <c r="J96"/>
  <c r="J97" s="1"/>
  <c r="J91"/>
  <c r="I91"/>
  <c r="H91"/>
  <c r="G91"/>
  <c r="J85"/>
  <c r="I85"/>
  <c r="H85"/>
  <c r="G85"/>
  <c r="G79"/>
  <c r="J78"/>
  <c r="J79" s="1"/>
  <c r="I76"/>
  <c r="I79" s="1"/>
  <c r="H76"/>
  <c r="H79" s="1"/>
  <c r="J73"/>
  <c r="I73"/>
  <c r="H73"/>
  <c r="G73"/>
  <c r="J67"/>
  <c r="I67"/>
  <c r="H67"/>
  <c r="G67"/>
  <c r="I64"/>
  <c r="H64"/>
  <c r="I60"/>
  <c r="H60"/>
  <c r="G60"/>
  <c r="E60"/>
  <c r="E139" s="1"/>
  <c r="E140" s="1"/>
  <c r="J59"/>
  <c r="J60" s="1"/>
  <c r="J55"/>
  <c r="I55"/>
  <c r="H55"/>
  <c r="G55"/>
  <c r="J49"/>
  <c r="I49"/>
  <c r="H49"/>
  <c r="G49"/>
  <c r="I42"/>
  <c r="H42"/>
  <c r="G42"/>
  <c r="J41"/>
  <c r="J40"/>
  <c r="J39"/>
  <c r="J42" s="1"/>
  <c r="I35"/>
  <c r="H35"/>
  <c r="G35"/>
  <c r="J33"/>
  <c r="J35" s="1"/>
  <c r="I28"/>
  <c r="H28"/>
  <c r="G28"/>
  <c r="G139" s="1"/>
  <c r="G140" s="1"/>
  <c r="G141" s="1"/>
  <c r="J26"/>
  <c r="I22"/>
  <c r="H22"/>
  <c r="G22"/>
  <c r="J20"/>
  <c r="J19"/>
  <c r="J18"/>
  <c r="J22" s="1"/>
  <c r="I17"/>
  <c r="H17"/>
  <c r="H139" s="1"/>
  <c r="H140" s="1"/>
  <c r="H141" s="1"/>
  <c r="G17"/>
  <c r="J15"/>
  <c r="J13"/>
  <c r="J17" s="1"/>
  <c r="J139" l="1"/>
  <c r="J140" s="1"/>
  <c r="J141" s="1"/>
  <c r="I139"/>
  <c r="I140" s="1"/>
  <c r="I141" s="1"/>
</calcChain>
</file>

<file path=xl/sharedStrings.xml><?xml version="1.0" encoding="utf-8"?>
<sst xmlns="http://schemas.openxmlformats.org/spreadsheetml/2006/main" count="379" uniqueCount="135">
  <si>
    <t>А.Т.Хетагурова</t>
  </si>
  <si>
    <t>У</t>
  </si>
  <si>
    <t>Ж</t>
  </si>
  <si>
    <t>Б</t>
  </si>
  <si>
    <t>ЭЦ (ккал)</t>
  </si>
  <si>
    <t>Пищевые вещества (г)</t>
  </si>
  <si>
    <t>Масса порции (г)</t>
  </si>
  <si>
    <t>День 20</t>
  </si>
  <si>
    <t>Какао на молоке</t>
  </si>
  <si>
    <t>День 19</t>
  </si>
  <si>
    <t>Чай с сахаром</t>
  </si>
  <si>
    <t>Пирог осетинский с картофелем и сыром</t>
  </si>
  <si>
    <t>День 18</t>
  </si>
  <si>
    <t>День 17</t>
  </si>
  <si>
    <t>День 16</t>
  </si>
  <si>
    <t>День 15</t>
  </si>
  <si>
    <t>День 14</t>
  </si>
  <si>
    <t>День 13</t>
  </si>
  <si>
    <t>День 12</t>
  </si>
  <si>
    <t>День 11</t>
  </si>
  <si>
    <t>День 10</t>
  </si>
  <si>
    <t>День 9</t>
  </si>
  <si>
    <t>День 8</t>
  </si>
  <si>
    <t>День 7</t>
  </si>
  <si>
    <t>День 6</t>
  </si>
  <si>
    <t>День 5</t>
  </si>
  <si>
    <t>День 4</t>
  </si>
  <si>
    <t>День 3</t>
  </si>
  <si>
    <t>День 2</t>
  </si>
  <si>
    <t>День 1</t>
  </si>
  <si>
    <t>Прием пищи, наименование блюда</t>
  </si>
  <si>
    <t>УТВЕРЖДАЮ:</t>
  </si>
  <si>
    <t>СОГЛАСОВАНО:</t>
  </si>
  <si>
    <t>20-ти дневное меню бесплатного горячего питания для обучающихся в общеобразовательных организациях в период с 08:30 до 12:00</t>
  </si>
  <si>
    <t>Возрастная группа</t>
  </si>
  <si>
    <t>Сезон зимне — весенний</t>
  </si>
  <si>
    <t>День</t>
  </si>
  <si>
    <t>№
Рецептуры</t>
  </si>
  <si>
    <t>Цена , руб</t>
  </si>
  <si>
    <t>16/М</t>
  </si>
  <si>
    <t>Ветчина</t>
  </si>
  <si>
    <t>223/М</t>
  </si>
  <si>
    <t>Запеканка из творога с молоком сгущенным  , 130/30</t>
  </si>
  <si>
    <t>376/М</t>
  </si>
  <si>
    <t>200/15</t>
  </si>
  <si>
    <t>Хлеб пшеничный</t>
  </si>
  <si>
    <t>338/М</t>
  </si>
  <si>
    <t>Фрукт по сезону (груши)</t>
  </si>
  <si>
    <t>Итого за Завтрак</t>
  </si>
  <si>
    <t>Каша гречневая по-купечески</t>
  </si>
  <si>
    <t>Фрукт по сезону (яблоко)</t>
  </si>
  <si>
    <t>14/М</t>
  </si>
  <si>
    <t xml:space="preserve">Масло шоколадное сливочное </t>
  </si>
  <si>
    <t xml:space="preserve">Вареники с картофелем и маслом сливочным </t>
  </si>
  <si>
    <t>200/5</t>
  </si>
  <si>
    <t>382/М</t>
  </si>
  <si>
    <t>Масло сливочное</t>
  </si>
  <si>
    <t>279/М</t>
  </si>
  <si>
    <t xml:space="preserve">Котлеты  куриные с сыром                      </t>
  </si>
  <si>
    <t>415/К</t>
  </si>
  <si>
    <t xml:space="preserve">Рис припущенный с овощами                  </t>
  </si>
  <si>
    <t>377/М</t>
  </si>
  <si>
    <t>Чай с сахаром и лимоном</t>
  </si>
  <si>
    <t>200/15/7</t>
  </si>
  <si>
    <t>Сыр сливочный</t>
  </si>
  <si>
    <t>174/М</t>
  </si>
  <si>
    <t>Каша вязкая молочная из рисовой крупы</t>
  </si>
  <si>
    <t>150/5</t>
  </si>
  <si>
    <t>209/М</t>
  </si>
  <si>
    <t>Яйцо вареное</t>
  </si>
  <si>
    <t>Фрукт по сезону (банан)</t>
  </si>
  <si>
    <t>Сыр полутвердый</t>
  </si>
  <si>
    <t>Наггетсы из курицы</t>
  </si>
  <si>
    <t>202/М</t>
  </si>
  <si>
    <t xml:space="preserve">Макароны отварные с маслом сливочным </t>
  </si>
  <si>
    <t xml:space="preserve">Сосиски  отварные </t>
  </si>
  <si>
    <t>Каша гречневая рассыпчатая с маслом сливочным (150/5)</t>
  </si>
  <si>
    <t>173/М</t>
  </si>
  <si>
    <t>Каша вязкая молочная из овсяных хлопьев с ягодами</t>
  </si>
  <si>
    <t>Пирог осетинский с картофелем и сыром твердых сортов</t>
  </si>
  <si>
    <t>Творожок</t>
  </si>
  <si>
    <t xml:space="preserve">Каша вязкая молочная из пшенной крупы с маслом сливочными сахаром </t>
  </si>
  <si>
    <t>150/5/5</t>
  </si>
  <si>
    <t>Каша гречневая по-купечески с курицей</t>
  </si>
  <si>
    <t>Запеканка из творога с соусом вишневым , 130/30</t>
  </si>
  <si>
    <t>175/М</t>
  </si>
  <si>
    <t>Каша вязкая молочная кукурузная с ягодами</t>
  </si>
  <si>
    <t>200/5/5</t>
  </si>
  <si>
    <t>268/М</t>
  </si>
  <si>
    <t>Тефтели из говядины с соусом красным</t>
  </si>
  <si>
    <t>90/30</t>
  </si>
  <si>
    <t xml:space="preserve">Каша гречневая рассыпчатая </t>
  </si>
  <si>
    <t>211/М</t>
  </si>
  <si>
    <t>Омлет натуральный с икрой кабачковой (110/40)</t>
  </si>
  <si>
    <t>Панкейки</t>
  </si>
  <si>
    <t xml:space="preserve">Котлеты куриные </t>
  </si>
  <si>
    <t>Каша вязкая молочная из гречневой крупы</t>
  </si>
  <si>
    <t>200/10/10</t>
  </si>
  <si>
    <t xml:space="preserve">Каша вязкая молочная из рисовой крупы с сахаром и  маслом сливочным </t>
  </si>
  <si>
    <t>274/К</t>
  </si>
  <si>
    <t>Соус «Болоньезе»</t>
  </si>
  <si>
    <t>128/М</t>
  </si>
  <si>
    <t>Картофельное пюре с маслом сливочным (150/5)</t>
  </si>
  <si>
    <t>Среднее значение</t>
  </si>
  <si>
    <t>Выполнение СанПиН, % от суточной нормы</t>
  </si>
  <si>
    <t>100 % Норма СанПиН</t>
  </si>
  <si>
    <t xml:space="preserve">Нач.санитарно-технологического отдела </t>
  </si>
  <si>
    <t>"_____"_____________2025 г.</t>
  </si>
  <si>
    <t>№
рец.</t>
  </si>
  <si>
    <t>Второй завтрак</t>
  </si>
  <si>
    <t>Кекс -шарлотка ( кекс с яблоком)</t>
  </si>
  <si>
    <t>Сок натуральный 0,2</t>
  </si>
  <si>
    <t>Итого</t>
  </si>
  <si>
    <t>Панкейки (2 шт) (оладьи с начинкой)</t>
  </si>
  <si>
    <t>Булочка сдобная с вишневым наполнителем</t>
  </si>
  <si>
    <t>Компот из сухофруктов</t>
  </si>
  <si>
    <t>Кекс  с шоколадной крошкой</t>
  </si>
  <si>
    <t xml:space="preserve">Коктейль молочный  </t>
  </si>
  <si>
    <t>Ватрушка с творогом</t>
  </si>
  <si>
    <t>Коржики</t>
  </si>
  <si>
    <t>Сосиска, запеченная в тесте</t>
  </si>
  <si>
    <t>Полдник</t>
  </si>
  <si>
    <t>Бутерброд  с ветчиной и сыром</t>
  </si>
  <si>
    <t>80/30/20</t>
  </si>
  <si>
    <t>Компот из свежих яблок</t>
  </si>
  <si>
    <t>Муравейник</t>
  </si>
  <si>
    <t>Итого за Полдник</t>
  </si>
  <si>
    <t>Кекс -маффин</t>
  </si>
  <si>
    <t>Булочка сдобная с молоком сгущенным вареным</t>
  </si>
  <si>
    <t>Кекс с вишней</t>
  </si>
  <si>
    <t>Йогурт в стаканчике</t>
  </si>
  <si>
    <t>Пирожок печеный с картофелем с сыром твердых сортов</t>
  </si>
  <si>
    <t>Начальник санитарно-технологического отдела</t>
  </si>
  <si>
    <t xml:space="preserve">20-ми дневное меню второго завтрака для обучающихся в школах </t>
  </si>
  <si>
    <t xml:space="preserve"> 5-11 класс ОВЗ и СВО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</si>
</sst>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\%"/>
  </numFmts>
  <fonts count="32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Liberation Sans1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10"/>
      <color rgb="FF000000"/>
      <name val="Calibri"/>
      <family val="2"/>
      <charset val="204"/>
    </font>
    <font>
      <sz val="12"/>
      <color rgb="FF000000"/>
      <name val="Times New Roman1"/>
      <charset val="204"/>
    </font>
    <font>
      <b/>
      <sz val="12"/>
      <color rgb="FF000000"/>
      <name val="Times New Roman1"/>
      <charset val="204"/>
    </font>
    <font>
      <sz val="12"/>
      <name val="Times New Roman"/>
      <family val="1"/>
      <charset val="204"/>
    </font>
    <font>
      <b/>
      <sz val="11"/>
      <color rgb="FF000000"/>
      <name val="Liberation Sans1"/>
      <charset val="204"/>
    </font>
    <font>
      <sz val="12"/>
      <color rgb="FF33333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Liberation Sans1"/>
      <charset val="204"/>
    </font>
    <font>
      <u/>
      <sz val="12"/>
      <color rgb="FF000000"/>
      <name val="Times New Roman1"/>
      <charset val="204"/>
    </font>
    <font>
      <sz val="10"/>
      <color rgb="FF000000"/>
      <name val="Times New Roman1"/>
      <charset val="204"/>
    </font>
    <font>
      <b/>
      <sz val="13"/>
      <color rgb="FF000000"/>
      <name val="Times New Roman1"/>
      <charset val="204"/>
    </font>
    <font>
      <sz val="13"/>
      <color rgb="FF00000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5" fillId="0" borderId="0"/>
    <xf numFmtId="0" fontId="6" fillId="0" borderId="0"/>
    <xf numFmtId="0" fontId="7" fillId="2" borderId="0"/>
    <xf numFmtId="0" fontId="7" fillId="3" borderId="0"/>
    <xf numFmtId="0" fontId="6" fillId="4" borderId="0"/>
    <xf numFmtId="0" fontId="8" fillId="5" borderId="0"/>
    <xf numFmtId="0" fontId="9" fillId="6" borderId="0"/>
    <xf numFmtId="0" fontId="10" fillId="0" borderId="0"/>
    <xf numFmtId="0" fontId="11" fillId="7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8" borderId="0"/>
    <xf numFmtId="0" fontId="17" fillId="8" borderId="1"/>
    <xf numFmtId="0" fontId="18" fillId="0" borderId="0"/>
    <xf numFmtId="0" fontId="5" fillId="0" borderId="0"/>
    <xf numFmtId="0" fontId="5" fillId="0" borderId="0"/>
    <xf numFmtId="0" fontId="8" fillId="0" borderId="0"/>
    <xf numFmtId="0" fontId="2" fillId="0" borderId="0">
      <alignment horizontal="left" vertical="top"/>
    </xf>
    <xf numFmtId="0" fontId="19" fillId="0" borderId="0">
      <alignment horizontal="left" vertical="top"/>
    </xf>
    <xf numFmtId="0" fontId="3" fillId="0" borderId="0" applyBorder="0" applyProtection="0"/>
    <xf numFmtId="0" fontId="3" fillId="0" borderId="0" applyBorder="0" applyProtection="0"/>
    <xf numFmtId="0" fontId="27" fillId="0" borderId="0"/>
    <xf numFmtId="0" fontId="7" fillId="10" borderId="0" applyBorder="0" applyProtection="0"/>
    <xf numFmtId="0" fontId="7" fillId="10" borderId="0" applyBorder="0" applyProtection="0"/>
    <xf numFmtId="0" fontId="7" fillId="10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6" fillId="12" borderId="0" applyBorder="0" applyProtection="0"/>
    <xf numFmtId="0" fontId="6" fillId="12" borderId="0" applyBorder="0" applyProtection="0"/>
    <xf numFmtId="0" fontId="6" fillId="12" borderId="0" applyBorder="0" applyProtection="0"/>
    <xf numFmtId="0" fontId="8" fillId="13" borderId="0" applyBorder="0" applyProtection="0"/>
    <xf numFmtId="0" fontId="8" fillId="13" borderId="0" applyBorder="0" applyProtection="0"/>
    <xf numFmtId="0" fontId="8" fillId="13" borderId="0" applyBorder="0" applyProtection="0"/>
    <xf numFmtId="0" fontId="9" fillId="14" borderId="0" applyBorder="0" applyProtection="0"/>
    <xf numFmtId="0" fontId="9" fillId="14" borderId="0" applyBorder="0" applyProtection="0"/>
    <xf numFmtId="0" fontId="9" fillId="14" borderId="0" applyBorder="0" applyProtection="0"/>
    <xf numFmtId="0" fontId="10" fillId="0" borderId="0" applyBorder="0" applyProtection="0"/>
    <xf numFmtId="0" fontId="10" fillId="0" borderId="0" applyBorder="0" applyProtection="0"/>
    <xf numFmtId="0" fontId="10" fillId="0" borderId="0" applyBorder="0" applyProtection="0"/>
    <xf numFmtId="0" fontId="11" fillId="15" borderId="0" applyBorder="0" applyProtection="0"/>
    <xf numFmtId="0" fontId="11" fillId="15" borderId="0" applyBorder="0" applyProtection="0"/>
    <xf numFmtId="0" fontId="11" fillId="15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5" fillId="0" borderId="0" applyBorder="0" applyProtection="0"/>
    <xf numFmtId="0" fontId="16" fillId="16" borderId="0" applyBorder="0" applyProtection="0"/>
    <xf numFmtId="0" fontId="16" fillId="16" borderId="0" applyBorder="0" applyProtection="0"/>
    <xf numFmtId="0" fontId="16" fillId="16" borderId="0" applyBorder="0" applyProtection="0"/>
    <xf numFmtId="0" fontId="17" fillId="16" borderId="5" applyProtection="0"/>
    <xf numFmtId="0" fontId="17" fillId="16" borderId="1" applyProtection="0"/>
    <xf numFmtId="0" fontId="17" fillId="16" borderId="1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12" fillId="0" borderId="0" applyBorder="0" applyProtection="0"/>
    <xf numFmtId="0" fontId="3" fillId="0" borderId="0"/>
    <xf numFmtId="0" fontId="3" fillId="0" borderId="0"/>
  </cellStyleXfs>
  <cellXfs count="1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0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top" wrapText="1"/>
    </xf>
    <xf numFmtId="0" fontId="4" fillId="9" borderId="2" xfId="1" applyFont="1" applyFill="1" applyBorder="1" applyAlignment="1" applyProtection="1">
      <alignment horizontal="center" vertical="center" wrapText="1"/>
    </xf>
    <xf numFmtId="0" fontId="1" fillId="9" borderId="2" xfId="1" applyFont="1" applyFill="1" applyBorder="1" applyAlignment="1" applyProtection="1">
      <alignment horizontal="left" vertical="center" wrapText="1"/>
    </xf>
    <xf numFmtId="0" fontId="1" fillId="9" borderId="2" xfId="1" applyFont="1" applyFill="1" applyBorder="1" applyAlignment="1" applyProtection="1">
      <alignment horizontal="center" vertical="center" wrapText="1"/>
    </xf>
    <xf numFmtId="0" fontId="4" fillId="9" borderId="2" xfId="1" applyFont="1" applyFill="1" applyBorder="1" applyAlignment="1" applyProtection="1">
      <alignment horizontal="right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top" wrapText="1"/>
    </xf>
    <xf numFmtId="1" fontId="1" fillId="0" borderId="2" xfId="1" applyNumberFormat="1" applyFont="1" applyBorder="1" applyAlignment="1" applyProtection="1">
      <alignment horizontal="center" vertical="center" wrapText="1"/>
    </xf>
    <xf numFmtId="1" fontId="1" fillId="0" borderId="2" xfId="1" applyNumberFormat="1" applyFont="1" applyBorder="1" applyAlignment="1" applyProtection="1">
      <alignment horizontal="center" vertical="center"/>
    </xf>
    <xf numFmtId="0" fontId="1" fillId="0" borderId="2" xfId="1" applyFont="1" applyBorder="1" applyAlignment="1" applyProtection="1">
      <alignment horizontal="left" vertical="center" wrapText="1"/>
    </xf>
    <xf numFmtId="2" fontId="1" fillId="0" borderId="2" xfId="1" applyNumberFormat="1" applyFont="1" applyBorder="1" applyAlignment="1" applyProtection="1">
      <alignment horizontal="center" vertical="center"/>
    </xf>
    <xf numFmtId="164" fontId="1" fillId="0" borderId="2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2" fontId="1" fillId="0" borderId="2" xfId="1" applyNumberFormat="1" applyFont="1" applyBorder="1" applyAlignment="1" applyProtection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wrapText="1"/>
    </xf>
    <xf numFmtId="0" fontId="1" fillId="0" borderId="2" xfId="1" applyFont="1" applyBorder="1" applyAlignment="1" applyProtection="1">
      <alignment horizontal="center" vertical="center" wrapText="1"/>
    </xf>
    <xf numFmtId="164" fontId="1" fillId="0" borderId="2" xfId="1" applyNumberFormat="1" applyFont="1" applyBorder="1" applyAlignment="1" applyProtection="1">
      <alignment horizontal="center" vertical="center" wrapText="1"/>
    </xf>
    <xf numFmtId="1" fontId="4" fillId="0" borderId="2" xfId="1" applyNumberFormat="1" applyFont="1" applyBorder="1" applyAlignment="1" applyProtection="1">
      <alignment horizontal="center" vertical="center"/>
    </xf>
    <xf numFmtId="164" fontId="4" fillId="0" borderId="2" xfId="1" applyNumberFormat="1" applyFont="1" applyBorder="1" applyAlignment="1" applyProtection="1">
      <alignment horizontal="center" vertical="center"/>
    </xf>
    <xf numFmtId="2" fontId="4" fillId="0" borderId="2" xfId="1" applyNumberFormat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vertical="top" wrapText="1"/>
    </xf>
    <xf numFmtId="1" fontId="4" fillId="0" borderId="2" xfId="1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>
      <alignment horizontal="center" wrapText="1"/>
    </xf>
    <xf numFmtId="2" fontId="4" fillId="0" borderId="2" xfId="1" applyNumberFormat="1" applyFont="1" applyBorder="1" applyAlignment="1" applyProtection="1">
      <alignment horizontal="center" vertical="center" wrapText="1"/>
    </xf>
    <xf numFmtId="0" fontId="21" fillId="0" borderId="0" xfId="0" applyFont="1"/>
    <xf numFmtId="2" fontId="20" fillId="0" borderId="0" xfId="1" applyNumberFormat="1" applyFont="1" applyBorder="1" applyAlignment="1" applyProtection="1">
      <alignment horizontal="center" vertical="center"/>
    </xf>
    <xf numFmtId="0" fontId="20" fillId="0" borderId="0" xfId="1" applyFont="1" applyBorder="1" applyAlignment="1" applyProtection="1">
      <alignment horizontal="left" vertical="center" wrapText="1"/>
    </xf>
    <xf numFmtId="1" fontId="20" fillId="0" borderId="0" xfId="1" applyNumberFormat="1" applyFont="1" applyBorder="1" applyAlignment="1" applyProtection="1">
      <alignment horizontal="center" vertical="center"/>
    </xf>
    <xf numFmtId="0" fontId="1" fillId="9" borderId="2" xfId="24" applyFont="1" applyFill="1" applyBorder="1" applyAlignment="1" applyProtection="1">
      <alignment vertical="center" wrapText="1"/>
    </xf>
    <xf numFmtId="0" fontId="1" fillId="0" borderId="2" xfId="0" applyFont="1" applyBorder="1" applyAlignment="1">
      <alignment horizontal="center" vertical="center"/>
    </xf>
    <xf numFmtId="1" fontId="1" fillId="0" borderId="2" xfId="1" applyNumberFormat="1" applyFont="1" applyBorder="1" applyAlignment="1" applyProtection="1">
      <alignment horizontal="center" vertical="top"/>
    </xf>
    <xf numFmtId="0" fontId="1" fillId="0" borderId="2" xfId="1" applyFont="1" applyBorder="1" applyAlignment="1" applyProtection="1">
      <alignment horizontal="left" vertical="top" wrapText="1"/>
    </xf>
    <xf numFmtId="2" fontId="1" fillId="0" borderId="2" xfId="1" applyNumberFormat="1" applyFont="1" applyBorder="1" applyAlignment="1" applyProtection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1" fontId="22" fillId="0" borderId="3" xfId="1" applyNumberFormat="1" applyFont="1" applyBorder="1" applyAlignment="1" applyProtection="1">
      <alignment horizontal="center" vertical="top" wrapText="1"/>
    </xf>
    <xf numFmtId="0" fontId="22" fillId="0" borderId="3" xfId="1" applyFont="1" applyBorder="1" applyAlignment="1" applyProtection="1">
      <alignment vertical="top" wrapText="1"/>
    </xf>
    <xf numFmtId="2" fontId="22" fillId="0" borderId="3" xfId="1" applyNumberFormat="1" applyFont="1" applyBorder="1" applyAlignment="1" applyProtection="1">
      <alignment horizontal="center" vertical="top" wrapText="1"/>
    </xf>
    <xf numFmtId="164" fontId="22" fillId="0" borderId="3" xfId="1" applyNumberFormat="1" applyFont="1" applyBorder="1" applyAlignment="1" applyProtection="1">
      <alignment horizontal="center" vertical="top" wrapText="1"/>
    </xf>
    <xf numFmtId="0" fontId="1" fillId="9" borderId="2" xfId="1" applyFont="1" applyFill="1" applyBorder="1" applyAlignment="1" applyProtection="1">
      <alignment horizontal="left" vertical="top" wrapText="1"/>
    </xf>
    <xf numFmtId="1" fontId="1" fillId="0" borderId="2" xfId="1" applyNumberFormat="1" applyFont="1" applyBorder="1" applyAlignment="1" applyProtection="1">
      <alignment horizontal="center" vertical="top" wrapText="1"/>
    </xf>
    <xf numFmtId="164" fontId="1" fillId="0" borderId="2" xfId="2" applyNumberFormat="1" applyFont="1" applyBorder="1" applyAlignment="1" applyProtection="1">
      <alignment horizontal="center" vertical="center"/>
    </xf>
    <xf numFmtId="2" fontId="1" fillId="0" borderId="2" xfId="2" applyNumberFormat="1" applyFont="1" applyBorder="1" applyAlignment="1" applyProtection="1">
      <alignment horizontal="center" vertical="center"/>
    </xf>
    <xf numFmtId="1" fontId="1" fillId="0" borderId="2" xfId="25" applyNumberFormat="1" applyFont="1" applyBorder="1" applyAlignment="1" applyProtection="1">
      <alignment horizontal="center" vertical="center"/>
    </xf>
    <xf numFmtId="0" fontId="1" fillId="0" borderId="2" xfId="25" applyFont="1" applyBorder="1" applyAlignment="1" applyProtection="1">
      <alignment vertical="center" wrapText="1"/>
    </xf>
    <xf numFmtId="2" fontId="1" fillId="0" borderId="2" xfId="25" applyNumberFormat="1" applyFont="1" applyBorder="1" applyAlignment="1" applyProtection="1">
      <alignment horizontal="center" vertical="center"/>
    </xf>
    <xf numFmtId="0" fontId="23" fillId="0" borderId="0" xfId="0" applyFont="1"/>
    <xf numFmtId="1" fontId="4" fillId="0" borderId="2" xfId="25" applyNumberFormat="1" applyFont="1" applyBorder="1" applyAlignment="1" applyProtection="1">
      <alignment horizontal="center" vertical="center" wrapText="1"/>
    </xf>
    <xf numFmtId="2" fontId="4" fillId="0" borderId="2" xfId="25" applyNumberFormat="1" applyFont="1" applyBorder="1" applyAlignment="1" applyProtection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1" fontId="1" fillId="0" borderId="2" xfId="25" applyNumberFormat="1" applyFont="1" applyBorder="1" applyAlignment="1" applyProtection="1">
      <alignment horizontal="center" vertical="center" wrapText="1"/>
    </xf>
    <xf numFmtId="2" fontId="1" fillId="0" borderId="2" xfId="25" applyNumberFormat="1" applyFont="1" applyBorder="1" applyAlignment="1" applyProtection="1">
      <alignment horizontal="center" vertical="center" wrapText="1"/>
    </xf>
    <xf numFmtId="1" fontId="1" fillId="0" borderId="2" xfId="2" applyNumberFormat="1" applyFont="1" applyBorder="1" applyAlignment="1" applyProtection="1">
      <alignment horizontal="center" vertical="center" wrapText="1"/>
    </xf>
    <xf numFmtId="1" fontId="1" fillId="0" borderId="2" xfId="2" applyNumberFormat="1" applyFont="1" applyBorder="1" applyAlignment="1" applyProtection="1">
      <alignment horizontal="center" vertical="center"/>
    </xf>
    <xf numFmtId="0" fontId="1" fillId="9" borderId="2" xfId="2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center" wrapText="1"/>
    </xf>
    <xf numFmtId="1" fontId="1" fillId="0" borderId="2" xfId="24" applyNumberFormat="1" applyFont="1" applyBorder="1" applyAlignment="1" applyProtection="1">
      <alignment horizontal="center" vertical="top" wrapText="1"/>
    </xf>
    <xf numFmtId="0" fontId="1" fillId="0" borderId="2" xfId="24" applyFont="1" applyBorder="1" applyAlignment="1" applyProtection="1">
      <alignment vertical="top" wrapText="1"/>
    </xf>
    <xf numFmtId="2" fontId="1" fillId="0" borderId="2" xfId="24" applyNumberFormat="1" applyFont="1" applyBorder="1" applyAlignment="1" applyProtection="1">
      <alignment horizontal="center" vertical="top" wrapText="1"/>
    </xf>
    <xf numFmtId="1" fontId="1" fillId="0" borderId="2" xfId="25" applyNumberFormat="1" applyFont="1" applyBorder="1" applyAlignment="1" applyProtection="1">
      <alignment horizontal="center" vertical="top" wrapText="1"/>
    </xf>
    <xf numFmtId="2" fontId="1" fillId="0" borderId="2" xfId="25" applyNumberFormat="1" applyFont="1" applyBorder="1" applyAlignment="1" applyProtection="1">
      <alignment horizontal="center" vertical="top" wrapText="1"/>
    </xf>
    <xf numFmtId="1" fontId="1" fillId="0" borderId="2" xfId="24" applyNumberFormat="1" applyFont="1" applyBorder="1" applyAlignment="1" applyProtection="1">
      <alignment horizontal="center" vertical="center" wrapText="1"/>
    </xf>
    <xf numFmtId="1" fontId="1" fillId="0" borderId="2" xfId="0" applyNumberFormat="1" applyFont="1" applyBorder="1" applyAlignment="1">
      <alignment horizontal="center" vertical="top" wrapText="1"/>
    </xf>
    <xf numFmtId="2" fontId="24" fillId="0" borderId="3" xfId="0" applyNumberFormat="1" applyFont="1" applyBorder="1" applyAlignment="1">
      <alignment horizontal="center" vertical="center" wrapText="1"/>
    </xf>
    <xf numFmtId="1" fontId="4" fillId="0" borderId="2" xfId="25" applyNumberFormat="1" applyFont="1" applyBorder="1" applyAlignment="1" applyProtection="1">
      <alignment horizontal="center" wrapText="1"/>
    </xf>
    <xf numFmtId="2" fontId="4" fillId="0" borderId="2" xfId="25" applyNumberFormat="1" applyFont="1" applyBorder="1" applyAlignment="1" applyProtection="1">
      <alignment horizontal="center" vertical="top" wrapText="1"/>
    </xf>
    <xf numFmtId="0" fontId="1" fillId="0" borderId="2" xfId="2" applyFont="1" applyBorder="1" applyAlignment="1" applyProtection="1">
      <alignment horizontal="left" vertical="center" wrapText="1"/>
    </xf>
    <xf numFmtId="1" fontId="1" fillId="0" borderId="2" xfId="24" applyNumberFormat="1" applyFont="1" applyBorder="1" applyAlignment="1" applyProtection="1">
      <alignment horizontal="center" vertical="center"/>
    </xf>
    <xf numFmtId="2" fontId="1" fillId="0" borderId="2" xfId="24" applyNumberFormat="1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left" vertical="top" wrapText="1"/>
    </xf>
    <xf numFmtId="0" fontId="4" fillId="0" borderId="0" xfId="1" applyFont="1" applyBorder="1" applyAlignment="1" applyProtection="1">
      <alignment horizontal="left" vertical="center" wrapText="1"/>
    </xf>
    <xf numFmtId="0" fontId="4" fillId="0" borderId="4" xfId="1" applyFont="1" applyBorder="1" applyAlignment="1" applyProtection="1">
      <alignment horizontal="right" vertical="center" wrapText="1"/>
    </xf>
    <xf numFmtId="0" fontId="4" fillId="0" borderId="0" xfId="0" applyFont="1" applyAlignment="1">
      <alignment horizontal="center" wrapText="1"/>
    </xf>
    <xf numFmtId="3" fontId="1" fillId="0" borderId="2" xfId="25" applyNumberFormat="1" applyFont="1" applyBorder="1" applyAlignment="1" applyProtection="1">
      <alignment horizontal="center" vertical="center" wrapText="1"/>
    </xf>
    <xf numFmtId="0" fontId="25" fillId="0" borderId="0" xfId="0" applyFont="1"/>
    <xf numFmtId="0" fontId="1" fillId="0" borderId="2" xfId="25" applyFont="1" applyBorder="1" applyAlignment="1" applyProtection="1">
      <alignment horizontal="center" vertical="top" wrapText="1"/>
    </xf>
    <xf numFmtId="165" fontId="1" fillId="0" borderId="2" xfId="25" applyNumberFormat="1" applyFont="1" applyBorder="1" applyAlignment="1" applyProtection="1">
      <alignment horizontal="center" wrapText="1"/>
    </xf>
    <xf numFmtId="3" fontId="1" fillId="0" borderId="2" xfId="1" applyNumberFormat="1" applyFont="1" applyBorder="1" applyAlignment="1" applyProtection="1">
      <alignment horizontal="center" vertical="center" wrapText="1"/>
    </xf>
    <xf numFmtId="0" fontId="26" fillId="0" borderId="0" xfId="0" applyFont="1"/>
    <xf numFmtId="0" fontId="26" fillId="0" borderId="0" xfId="0" applyFont="1" applyAlignment="1">
      <alignment wrapText="1"/>
    </xf>
    <xf numFmtId="0" fontId="5" fillId="0" borderId="0" xfId="3"/>
    <xf numFmtId="0" fontId="1" fillId="0" borderId="0" xfId="3" applyFont="1" applyAlignment="1">
      <alignment horizontal="center"/>
    </xf>
    <xf numFmtId="0" fontId="20" fillId="0" borderId="0" xfId="3" applyFont="1"/>
    <xf numFmtId="1" fontId="28" fillId="0" borderId="0" xfId="76" applyNumberFormat="1" applyFont="1" applyFill="1" applyAlignment="1" applyProtection="1"/>
    <xf numFmtId="0" fontId="1" fillId="0" borderId="0" xfId="76" applyFont="1" applyFill="1" applyAlignment="1" applyProtection="1"/>
    <xf numFmtId="0" fontId="29" fillId="0" borderId="6" xfId="3" applyFont="1" applyBorder="1" applyAlignment="1">
      <alignment horizontal="center"/>
    </xf>
    <xf numFmtId="0" fontId="1" fillId="0" borderId="6" xfId="76" applyFont="1" applyFill="1" applyBorder="1" applyAlignment="1" applyProtection="1">
      <alignment horizontal="center" vertical="center" wrapText="1"/>
    </xf>
    <xf numFmtId="1" fontId="20" fillId="0" borderId="6" xfId="76" applyNumberFormat="1" applyFont="1" applyFill="1" applyBorder="1" applyAlignment="1" applyProtection="1">
      <alignment horizontal="center"/>
    </xf>
    <xf numFmtId="1" fontId="1" fillId="0" borderId="6" xfId="76" applyNumberFormat="1" applyFont="1" applyFill="1" applyBorder="1" applyAlignment="1" applyProtection="1">
      <alignment horizontal="center"/>
    </xf>
    <xf numFmtId="0" fontId="30" fillId="0" borderId="6" xfId="3" applyFont="1" applyBorder="1" applyAlignment="1">
      <alignment horizontal="center"/>
    </xf>
    <xf numFmtId="1" fontId="20" fillId="0" borderId="6" xfId="76" applyNumberFormat="1" applyFont="1" applyFill="1" applyBorder="1" applyAlignment="1" applyProtection="1">
      <alignment horizontal="center" vertical="top"/>
    </xf>
    <xf numFmtId="0" fontId="1" fillId="0" borderId="6" xfId="76" applyFont="1" applyBorder="1" applyAlignment="1" applyProtection="1">
      <alignment vertical="top" wrapText="1"/>
    </xf>
    <xf numFmtId="1" fontId="1" fillId="0" borderId="6" xfId="76" applyNumberFormat="1" applyFont="1" applyBorder="1" applyAlignment="1" applyProtection="1">
      <alignment horizontal="center" vertical="top"/>
    </xf>
    <xf numFmtId="2" fontId="1" fillId="0" borderId="6" xfId="76" applyNumberFormat="1" applyFont="1" applyBorder="1" applyAlignment="1" applyProtection="1">
      <alignment horizontal="center" vertical="top"/>
    </xf>
    <xf numFmtId="164" fontId="1" fillId="0" borderId="6" xfId="76" applyNumberFormat="1" applyFont="1" applyBorder="1" applyAlignment="1" applyProtection="1">
      <alignment horizontal="center" vertical="top"/>
    </xf>
    <xf numFmtId="0" fontId="1" fillId="0" borderId="6" xfId="76" applyFont="1" applyFill="1" applyBorder="1" applyAlignment="1" applyProtection="1">
      <alignment vertical="top" wrapText="1"/>
    </xf>
    <xf numFmtId="1" fontId="1" fillId="0" borderId="6" xfId="76" applyNumberFormat="1" applyFont="1" applyFill="1" applyBorder="1" applyAlignment="1" applyProtection="1">
      <alignment horizontal="center" vertical="top"/>
    </xf>
    <xf numFmtId="0" fontId="1" fillId="0" borderId="6" xfId="76" applyFont="1" applyFill="1" applyBorder="1" applyAlignment="1" applyProtection="1">
      <alignment horizontal="center" vertical="top"/>
    </xf>
    <xf numFmtId="2" fontId="1" fillId="0" borderId="6" xfId="76" applyNumberFormat="1" applyFont="1" applyFill="1" applyBorder="1" applyAlignment="1" applyProtection="1">
      <alignment horizontal="center" vertical="top"/>
    </xf>
    <xf numFmtId="1" fontId="4" fillId="0" borderId="6" xfId="76" applyNumberFormat="1" applyFont="1" applyFill="1" applyBorder="1" applyAlignment="1" applyProtection="1">
      <alignment horizontal="center"/>
    </xf>
    <xf numFmtId="2" fontId="4" fillId="0" borderId="6" xfId="76" applyNumberFormat="1" applyFont="1" applyFill="1" applyBorder="1" applyAlignment="1" applyProtection="1">
      <alignment horizontal="center"/>
    </xf>
    <xf numFmtId="0" fontId="29" fillId="0" borderId="6" xfId="3" applyFont="1" applyFill="1" applyBorder="1" applyAlignment="1">
      <alignment horizontal="center"/>
    </xf>
    <xf numFmtId="164" fontId="1" fillId="0" borderId="6" xfId="23" applyNumberFormat="1" applyFont="1" applyFill="1" applyBorder="1" applyAlignment="1" applyProtection="1">
      <alignment horizontal="center" vertical="center" wrapText="1"/>
    </xf>
    <xf numFmtId="1" fontId="1" fillId="0" borderId="6" xfId="23" applyNumberFormat="1" applyFont="1" applyFill="1" applyBorder="1" applyAlignment="1" applyProtection="1">
      <alignment horizontal="center" vertical="center" wrapText="1"/>
    </xf>
    <xf numFmtId="1" fontId="20" fillId="0" borderId="6" xfId="76" applyNumberFormat="1" applyFont="1" applyFill="1" applyBorder="1" applyAlignment="1" applyProtection="1">
      <alignment horizontal="center" vertical="center"/>
    </xf>
    <xf numFmtId="0" fontId="1" fillId="0" borderId="6" xfId="76" applyFont="1" applyFill="1" applyBorder="1" applyAlignment="1" applyProtection="1">
      <alignment vertical="center" wrapText="1"/>
    </xf>
    <xf numFmtId="1" fontId="1" fillId="0" borderId="6" xfId="76" applyNumberFormat="1" applyFont="1" applyFill="1" applyBorder="1" applyAlignment="1" applyProtection="1">
      <alignment horizontal="center" vertical="center"/>
    </xf>
    <xf numFmtId="2" fontId="1" fillId="17" borderId="6" xfId="76" applyNumberFormat="1" applyFont="1" applyFill="1" applyBorder="1" applyAlignment="1" applyProtection="1">
      <alignment horizontal="center" vertical="center"/>
    </xf>
    <xf numFmtId="0" fontId="1" fillId="0" borderId="6" xfId="22" applyFont="1" applyFill="1" applyBorder="1" applyAlignment="1" applyProtection="1">
      <alignment horizontal="left" vertical="center" wrapText="1"/>
    </xf>
    <xf numFmtId="1" fontId="1" fillId="0" borderId="6" xfId="77" applyNumberFormat="1" applyFont="1" applyFill="1" applyBorder="1" applyAlignment="1" applyProtection="1">
      <alignment horizontal="center" vertical="center"/>
    </xf>
    <xf numFmtId="2" fontId="1" fillId="0" borderId="6" xfId="77" applyNumberFormat="1" applyFont="1" applyFill="1" applyBorder="1" applyAlignment="1" applyProtection="1">
      <alignment horizontal="center" vertical="center"/>
    </xf>
    <xf numFmtId="164" fontId="1" fillId="0" borderId="6" xfId="76" applyNumberFormat="1" applyFont="1" applyFill="1" applyBorder="1" applyAlignment="1" applyProtection="1">
      <alignment horizontal="center" vertical="top"/>
    </xf>
    <xf numFmtId="1" fontId="20" fillId="0" borderId="6" xfId="23" applyNumberFormat="1" applyFont="1" applyFill="1" applyBorder="1" applyAlignment="1" applyProtection="1">
      <alignment horizontal="center" vertical="center" wrapText="1"/>
    </xf>
    <xf numFmtId="1" fontId="20" fillId="0" borderId="6" xfId="76" applyNumberFormat="1" applyFont="1" applyBorder="1" applyAlignment="1" applyProtection="1">
      <alignment horizontal="center" vertical="top"/>
    </xf>
    <xf numFmtId="0" fontId="29" fillId="0" borderId="6" xfId="3" applyFont="1" applyBorder="1" applyAlignment="1">
      <alignment horizontal="center" vertical="center"/>
    </xf>
    <xf numFmtId="2" fontId="20" fillId="0" borderId="6" xfId="23" applyNumberFormat="1" applyFont="1" applyFill="1" applyBorder="1" applyAlignment="1" applyProtection="1">
      <alignment horizontal="center" vertical="center" wrapText="1"/>
    </xf>
    <xf numFmtId="0" fontId="1" fillId="0" borderId="6" xfId="23" applyFont="1" applyFill="1" applyBorder="1" applyAlignment="1" applyProtection="1">
      <alignment horizontal="left" vertical="center" wrapText="1"/>
    </xf>
    <xf numFmtId="2" fontId="1" fillId="0" borderId="6" xfId="76" applyNumberFormat="1" applyFont="1" applyFill="1" applyBorder="1" applyAlignment="1" applyProtection="1">
      <alignment horizontal="center" vertical="center"/>
    </xf>
    <xf numFmtId="1" fontId="20" fillId="0" borderId="6" xfId="23" applyNumberFormat="1" applyFont="1" applyFill="1" applyBorder="1" applyAlignment="1" applyProtection="1">
      <alignment horizontal="center" vertical="center"/>
    </xf>
    <xf numFmtId="0" fontId="1" fillId="0" borderId="6" xfId="23" applyFont="1" applyFill="1" applyBorder="1" applyAlignment="1" applyProtection="1">
      <alignment horizontal="left" vertical="top" wrapText="1"/>
    </xf>
    <xf numFmtId="1" fontId="1" fillId="0" borderId="6" xfId="23" applyNumberFormat="1" applyFont="1" applyFill="1" applyBorder="1" applyAlignment="1" applyProtection="1">
      <alignment horizontal="center" vertical="top" wrapText="1"/>
    </xf>
    <xf numFmtId="1" fontId="4" fillId="0" borderId="6" xfId="76" applyNumberFormat="1" applyFont="1" applyFill="1" applyBorder="1" applyAlignment="1" applyProtection="1">
      <alignment horizontal="center" vertical="top"/>
    </xf>
    <xf numFmtId="164" fontId="4" fillId="0" borderId="6" xfId="76" applyNumberFormat="1" applyFont="1" applyFill="1" applyBorder="1" applyAlignment="1" applyProtection="1">
      <alignment horizontal="center" vertical="top"/>
    </xf>
    <xf numFmtId="1" fontId="20" fillId="0" borderId="6" xfId="22" applyNumberFormat="1" applyFont="1" applyBorder="1" applyAlignment="1" applyProtection="1">
      <alignment horizontal="center" vertical="center"/>
    </xf>
    <xf numFmtId="0" fontId="1" fillId="0" borderId="6" xfId="22" applyFont="1" applyBorder="1" applyAlignment="1" applyProtection="1">
      <alignment horizontal="left" vertical="center" wrapText="1"/>
    </xf>
    <xf numFmtId="1" fontId="1" fillId="0" borderId="6" xfId="22" applyNumberFormat="1" applyFont="1" applyBorder="1" applyAlignment="1" applyProtection="1">
      <alignment horizontal="center" vertical="center"/>
    </xf>
    <xf numFmtId="2" fontId="1" fillId="0" borderId="6" xfId="22" applyNumberFormat="1" applyFont="1" applyBorder="1" applyAlignment="1" applyProtection="1">
      <alignment horizontal="center" vertical="center"/>
    </xf>
    <xf numFmtId="164" fontId="1" fillId="0" borderId="6" xfId="22" applyNumberFormat="1" applyFont="1" applyBorder="1" applyAlignment="1" applyProtection="1">
      <alignment horizontal="center" vertical="center"/>
    </xf>
    <xf numFmtId="1" fontId="20" fillId="0" borderId="6" xfId="23" applyNumberFormat="1" applyFont="1" applyFill="1" applyBorder="1" applyAlignment="1" applyProtection="1">
      <alignment horizontal="center" vertical="top" wrapText="1"/>
    </xf>
    <xf numFmtId="2" fontId="1" fillId="0" borderId="6" xfId="23" applyNumberFormat="1" applyFont="1" applyFill="1" applyBorder="1" applyAlignment="1" applyProtection="1">
      <alignment horizontal="center" vertical="top" wrapText="1"/>
    </xf>
    <xf numFmtId="164" fontId="1" fillId="0" borderId="6" xfId="23" applyNumberFormat="1" applyFont="1" applyFill="1" applyBorder="1" applyAlignment="1" applyProtection="1">
      <alignment horizontal="center" vertical="top" wrapText="1"/>
    </xf>
    <xf numFmtId="0" fontId="1" fillId="0" borderId="6" xfId="77" applyFont="1" applyFill="1" applyBorder="1" applyAlignment="1" applyProtection="1">
      <alignment vertical="center" wrapText="1"/>
    </xf>
    <xf numFmtId="1" fontId="4" fillId="0" borderId="0" xfId="76" applyNumberFormat="1" applyFont="1" applyFill="1" applyAlignment="1" applyProtection="1">
      <alignment horizontal="center"/>
    </xf>
    <xf numFmtId="2" fontId="4" fillId="0" borderId="0" xfId="76" applyNumberFormat="1" applyFont="1" applyFill="1" applyAlignment="1" applyProtection="1">
      <alignment horizontal="center"/>
    </xf>
    <xf numFmtId="164" fontId="1" fillId="0" borderId="6" xfId="23" applyNumberFormat="1" applyFont="1" applyBorder="1" applyAlignment="1" applyProtection="1">
      <alignment horizontal="center" vertical="center"/>
    </xf>
    <xf numFmtId="2" fontId="1" fillId="0" borderId="6" xfId="23" applyNumberFormat="1" applyFont="1" applyBorder="1" applyAlignment="1" applyProtection="1">
      <alignment horizontal="center" vertical="center" wrapText="1"/>
    </xf>
    <xf numFmtId="1" fontId="20" fillId="0" borderId="6" xfId="23" applyNumberFormat="1" applyFont="1" applyBorder="1" applyAlignment="1" applyProtection="1">
      <alignment horizontal="center" vertical="center" wrapText="1"/>
    </xf>
    <xf numFmtId="0" fontId="1" fillId="0" borderId="6" xfId="23" applyFont="1" applyBorder="1" applyAlignment="1" applyProtection="1">
      <alignment horizontal="left" vertical="center" wrapText="1"/>
    </xf>
    <xf numFmtId="1" fontId="1" fillId="0" borderId="6" xfId="23" applyNumberFormat="1" applyFont="1" applyBorder="1" applyAlignment="1" applyProtection="1">
      <alignment horizontal="center" vertical="center" wrapText="1"/>
    </xf>
    <xf numFmtId="0" fontId="1" fillId="0" borderId="6" xfId="23" applyFont="1" applyBorder="1" applyAlignment="1" applyProtection="1">
      <alignment horizontal="center" vertical="center" wrapText="1"/>
    </xf>
    <xf numFmtId="0" fontId="5" fillId="0" borderId="6" xfId="3" applyFill="1" applyBorder="1"/>
    <xf numFmtId="1" fontId="31" fillId="0" borderId="0" xfId="3" applyNumberFormat="1" applyFont="1"/>
    <xf numFmtId="0" fontId="1" fillId="0" borderId="0" xfId="3" applyFont="1"/>
    <xf numFmtId="0" fontId="21" fillId="0" borderId="6" xfId="76" applyFont="1" applyFill="1" applyBorder="1" applyAlignment="1" applyProtection="1"/>
    <xf numFmtId="0" fontId="21" fillId="0" borderId="7" xfId="76" applyFont="1" applyFill="1" applyBorder="1" applyAlignment="1" applyProtection="1"/>
    <xf numFmtId="0" fontId="20" fillId="0" borderId="0" xfId="3" applyFont="1" applyFill="1" applyAlignment="1">
      <alignment horizontal="center"/>
    </xf>
    <xf numFmtId="0" fontId="1" fillId="0" borderId="0" xfId="3" applyFont="1" applyFill="1" applyAlignment="1">
      <alignment horizontal="center" vertical="center" wrapText="1"/>
    </xf>
    <xf numFmtId="0" fontId="5" fillId="0" borderId="0" xfId="3" applyFill="1"/>
    <xf numFmtId="1" fontId="21" fillId="0" borderId="0" xfId="3" applyNumberFormat="1" applyFont="1" applyFill="1" applyAlignment="1">
      <alignment horizontal="center" wrapText="1"/>
    </xf>
    <xf numFmtId="1" fontId="20" fillId="0" borderId="6" xfId="76" applyNumberFormat="1" applyFont="1" applyFill="1" applyBorder="1" applyAlignment="1" applyProtection="1">
      <alignment horizontal="center" vertical="center" wrapText="1"/>
    </xf>
    <xf numFmtId="0" fontId="1" fillId="0" borderId="6" xfId="76" applyFont="1" applyFill="1" applyBorder="1" applyAlignment="1" applyProtection="1">
      <alignment horizontal="center" vertical="center" wrapText="1"/>
    </xf>
    <xf numFmtId="0" fontId="4" fillId="9" borderId="2" xfId="1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2" xfId="2" applyFont="1" applyBorder="1" applyAlignment="1" applyProtection="1">
      <alignment horizontal="left" vertical="center" wrapText="1"/>
    </xf>
    <xf numFmtId="0" fontId="1" fillId="9" borderId="2" xfId="0" applyFont="1" applyFill="1" applyBorder="1" applyAlignment="1">
      <alignment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2" xfId="1" applyFont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top" wrapText="1"/>
    </xf>
    <xf numFmtId="0" fontId="4" fillId="0" borderId="2" xfId="1" applyFont="1" applyBorder="1" applyAlignment="1" applyProtection="1">
      <alignment horizontal="left" vertical="center"/>
    </xf>
    <xf numFmtId="0" fontId="1" fillId="0" borderId="2" xfId="0" applyFont="1" applyBorder="1" applyAlignment="1">
      <alignment horizontal="center" vertical="top" wrapText="1"/>
    </xf>
    <xf numFmtId="0" fontId="1" fillId="0" borderId="2" xfId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6" fillId="0" borderId="0" xfId="0" applyFont="1" applyBorder="1" applyAlignment="1">
      <alignment horizontal="center" vertical="center" wrapText="1"/>
    </xf>
    <xf numFmtId="0" fontId="1" fillId="0" borderId="2" xfId="1" applyFont="1" applyBorder="1" applyAlignment="1" applyProtection="1">
      <alignment horizontal="right" vertical="top" wrapText="1"/>
    </xf>
  </cellXfs>
  <cellStyles count="78">
    <cellStyle name="Accent" xfId="4"/>
    <cellStyle name="Accent 1" xfId="5"/>
    <cellStyle name="Accent 1 14" xfId="27"/>
    <cellStyle name="Accent 1 15" xfId="28"/>
    <cellStyle name="Accent 1 16" xfId="29"/>
    <cellStyle name="Accent 13" xfId="30"/>
    <cellStyle name="Accent 14" xfId="31"/>
    <cellStyle name="Accent 15" xfId="32"/>
    <cellStyle name="Accent 2" xfId="6"/>
    <cellStyle name="Accent 2 15" xfId="33"/>
    <cellStyle name="Accent 2 16" xfId="34"/>
    <cellStyle name="Accent 2 17" xfId="35"/>
    <cellStyle name="Accent 3" xfId="7"/>
    <cellStyle name="Accent 3 16" xfId="36"/>
    <cellStyle name="Accent 3 17" xfId="37"/>
    <cellStyle name="Accent 3 18" xfId="38"/>
    <cellStyle name="Bad" xfId="8"/>
    <cellStyle name="Bad 10" xfId="39"/>
    <cellStyle name="Bad 11" xfId="40"/>
    <cellStyle name="Bad 12" xfId="41"/>
    <cellStyle name="Error" xfId="9"/>
    <cellStyle name="Error 12" xfId="42"/>
    <cellStyle name="Error 13" xfId="43"/>
    <cellStyle name="Error 14" xfId="44"/>
    <cellStyle name="Footnote" xfId="10"/>
    <cellStyle name="Footnote 5" xfId="45"/>
    <cellStyle name="Footnote 6" xfId="46"/>
    <cellStyle name="Footnote 7" xfId="47"/>
    <cellStyle name="Good" xfId="11"/>
    <cellStyle name="Good 10" xfId="48"/>
    <cellStyle name="Good 8" xfId="49"/>
    <cellStyle name="Good 9" xfId="50"/>
    <cellStyle name="Heading" xfId="12"/>
    <cellStyle name="Heading 1" xfId="13"/>
    <cellStyle name="Heading 1 1" xfId="51"/>
    <cellStyle name="Heading 1 2" xfId="52"/>
    <cellStyle name="Heading 1 3" xfId="53"/>
    <cellStyle name="Heading 2" xfId="14"/>
    <cellStyle name="Heading 2 2" xfId="54"/>
    <cellStyle name="Heading 2 3" xfId="55"/>
    <cellStyle name="Heading 2 4" xfId="56"/>
    <cellStyle name="Hyperlink" xfId="15"/>
    <cellStyle name="Hyperlink 6" xfId="57"/>
    <cellStyle name="Hyperlink 7" xfId="58"/>
    <cellStyle name="Hyperlink 8" xfId="59"/>
    <cellStyle name="Neutral" xfId="16"/>
    <cellStyle name="Neutral 10" xfId="60"/>
    <cellStyle name="Neutral 11" xfId="61"/>
    <cellStyle name="Neutral 9" xfId="62"/>
    <cellStyle name="Note" xfId="17"/>
    <cellStyle name="Note 4" xfId="63"/>
    <cellStyle name="Note 5" xfId="64"/>
    <cellStyle name="Note 6" xfId="65"/>
    <cellStyle name="Result" xfId="18"/>
    <cellStyle name="Status" xfId="19"/>
    <cellStyle name="Status 7" xfId="66"/>
    <cellStyle name="Status 8" xfId="67"/>
    <cellStyle name="Status 9" xfId="68"/>
    <cellStyle name="Text" xfId="20"/>
    <cellStyle name="Text 3" xfId="69"/>
    <cellStyle name="Text 4" xfId="70"/>
    <cellStyle name="Text 5" xfId="71"/>
    <cellStyle name="Warning" xfId="21"/>
    <cellStyle name="Warning 11" xfId="72"/>
    <cellStyle name="Warning 12" xfId="73"/>
    <cellStyle name="Warning 13" xfId="74"/>
    <cellStyle name="Заголовок" xfId="75"/>
    <cellStyle name="Обычный" xfId="0" builtinId="0"/>
    <cellStyle name="Обычный 12" xfId="2"/>
    <cellStyle name="Обычный 12 2" xfId="22"/>
    <cellStyle name="Обычный 2" xfId="1"/>
    <cellStyle name="Обычный 2 2" xfId="23"/>
    <cellStyle name="Обычный 3" xfId="3"/>
    <cellStyle name="Обычный 4" xfId="26"/>
    <cellStyle name="Обычный_Лист1" xfId="25"/>
    <cellStyle name="Обычный_Лист1 2" xfId="76"/>
    <cellStyle name="Обычный_Лист2" xfId="24"/>
    <cellStyle name="Обычный_Лист2 2" xfId="7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94"/>
  <sheetViews>
    <sheetView workbookViewId="0">
      <selection activeCell="C6" sqref="C6"/>
    </sheetView>
  </sheetViews>
  <sheetFormatPr defaultRowHeight="15"/>
  <cols>
    <col min="3" max="3" width="22.5703125" customWidth="1"/>
  </cols>
  <sheetData>
    <row r="1" spans="1:8" ht="15.75">
      <c r="A1" s="94"/>
      <c r="B1" s="159" t="s">
        <v>32</v>
      </c>
      <c r="C1" s="159"/>
      <c r="D1" s="94"/>
      <c r="E1" s="160" t="s">
        <v>31</v>
      </c>
      <c r="F1" s="160"/>
      <c r="G1" s="160"/>
      <c r="H1" s="95"/>
    </row>
    <row r="2" spans="1:8" ht="15.75">
      <c r="A2" s="94"/>
      <c r="B2" s="96"/>
      <c r="C2" s="94"/>
      <c r="D2" s="94"/>
      <c r="E2" s="161"/>
      <c r="F2" s="161"/>
      <c r="G2" s="161"/>
      <c r="H2" s="161"/>
    </row>
    <row r="3" spans="1:8" ht="15.75">
      <c r="A3" s="94"/>
      <c r="B3" s="96"/>
      <c r="C3" s="94"/>
      <c r="D3" s="94"/>
      <c r="E3" s="161"/>
      <c r="F3" s="161"/>
      <c r="G3" s="161"/>
      <c r="H3" s="161"/>
    </row>
    <row r="4" spans="1:8" ht="15.75">
      <c r="A4" s="94"/>
      <c r="B4" s="96"/>
      <c r="C4" s="94"/>
      <c r="D4" s="94"/>
      <c r="E4" s="160" t="s">
        <v>107</v>
      </c>
      <c r="F4" s="160"/>
      <c r="G4" s="160"/>
      <c r="H4" s="160"/>
    </row>
    <row r="5" spans="1:8" ht="15.75">
      <c r="A5" s="94"/>
      <c r="B5" s="162" t="s">
        <v>133</v>
      </c>
      <c r="C5" s="162"/>
      <c r="D5" s="162"/>
      <c r="E5" s="162"/>
      <c r="F5" s="162"/>
      <c r="G5" s="162"/>
      <c r="H5" s="162"/>
    </row>
    <row r="6" spans="1:8" ht="15.75">
      <c r="A6" s="94"/>
      <c r="B6" s="97"/>
      <c r="C6" s="98"/>
      <c r="D6" s="98"/>
      <c r="E6" s="98"/>
      <c r="F6" s="98"/>
      <c r="G6" s="98"/>
      <c r="H6" s="98"/>
    </row>
    <row r="7" spans="1:8" ht="15.75">
      <c r="A7" s="99"/>
      <c r="B7" s="163" t="s">
        <v>108</v>
      </c>
      <c r="C7" s="164" t="s">
        <v>30</v>
      </c>
      <c r="D7" s="164" t="s">
        <v>6</v>
      </c>
      <c r="E7" s="164" t="s">
        <v>5</v>
      </c>
      <c r="F7" s="164"/>
      <c r="G7" s="164"/>
      <c r="H7" s="164" t="s">
        <v>4</v>
      </c>
    </row>
    <row r="8" spans="1:8" ht="15.75">
      <c r="A8" s="99"/>
      <c r="B8" s="163"/>
      <c r="C8" s="164"/>
      <c r="D8" s="164"/>
      <c r="E8" s="100" t="s">
        <v>3</v>
      </c>
      <c r="F8" s="100" t="s">
        <v>2</v>
      </c>
      <c r="G8" s="100" t="s">
        <v>1</v>
      </c>
      <c r="H8" s="164"/>
    </row>
    <row r="9" spans="1:8" ht="15.75">
      <c r="A9" s="99"/>
      <c r="B9" s="101">
        <v>1</v>
      </c>
      <c r="C9" s="102">
        <v>2</v>
      </c>
      <c r="D9" s="102">
        <v>3</v>
      </c>
      <c r="E9" s="102">
        <v>4</v>
      </c>
      <c r="F9" s="102">
        <v>5</v>
      </c>
      <c r="G9" s="102">
        <v>6</v>
      </c>
      <c r="H9" s="102">
        <v>7</v>
      </c>
    </row>
    <row r="10" spans="1:8" ht="16.5">
      <c r="A10" s="103" t="s">
        <v>29</v>
      </c>
      <c r="B10" s="157" t="s">
        <v>109</v>
      </c>
      <c r="C10" s="157"/>
      <c r="D10" s="157"/>
      <c r="E10" s="157"/>
      <c r="F10" s="157"/>
      <c r="G10" s="157"/>
      <c r="H10" s="157"/>
    </row>
    <row r="11" spans="1:8" ht="34.5" customHeight="1">
      <c r="A11" s="103"/>
      <c r="B11" s="104"/>
      <c r="C11" s="105" t="s">
        <v>110</v>
      </c>
      <c r="D11" s="106">
        <v>90</v>
      </c>
      <c r="E11" s="107">
        <v>3.6</v>
      </c>
      <c r="F11" s="107">
        <v>7.7</v>
      </c>
      <c r="G11" s="107">
        <v>29.7</v>
      </c>
      <c r="H11" s="108">
        <v>203.6</v>
      </c>
    </row>
    <row r="12" spans="1:8" ht="34.5" customHeight="1">
      <c r="A12" s="103"/>
      <c r="B12" s="104">
        <v>376</v>
      </c>
      <c r="C12" s="109" t="s">
        <v>111</v>
      </c>
      <c r="D12" s="110">
        <v>200</v>
      </c>
      <c r="E12" s="111"/>
      <c r="F12" s="111"/>
      <c r="G12" s="112">
        <v>24</v>
      </c>
      <c r="H12" s="112">
        <v>96</v>
      </c>
    </row>
    <row r="13" spans="1:8" ht="34.5" customHeight="1">
      <c r="A13" s="103"/>
      <c r="B13" s="157" t="s">
        <v>112</v>
      </c>
      <c r="C13" s="157"/>
      <c r="D13" s="113">
        <v>290</v>
      </c>
      <c r="E13" s="114">
        <v>3.6</v>
      </c>
      <c r="F13" s="114">
        <v>7.7</v>
      </c>
      <c r="G13" s="114">
        <v>53.7</v>
      </c>
      <c r="H13" s="114">
        <v>299.60000000000002</v>
      </c>
    </row>
    <row r="14" spans="1:8" ht="34.5" customHeight="1">
      <c r="A14" s="103" t="s">
        <v>28</v>
      </c>
      <c r="B14" s="157" t="s">
        <v>109</v>
      </c>
      <c r="C14" s="157"/>
      <c r="D14" s="157"/>
      <c r="E14" s="157"/>
      <c r="F14" s="157"/>
      <c r="G14" s="157"/>
      <c r="H14" s="157"/>
    </row>
    <row r="15" spans="1:8" ht="34.5" customHeight="1">
      <c r="A15" s="115"/>
      <c r="B15" s="104"/>
      <c r="C15" s="109" t="s">
        <v>113</v>
      </c>
      <c r="D15" s="110">
        <v>84</v>
      </c>
      <c r="E15" s="116">
        <v>7</v>
      </c>
      <c r="F15" s="116">
        <v>8</v>
      </c>
      <c r="G15" s="116">
        <v>32</v>
      </c>
      <c r="H15" s="117">
        <v>220</v>
      </c>
    </row>
    <row r="16" spans="1:8" ht="34.5" customHeight="1">
      <c r="A16" s="115"/>
      <c r="B16" s="104">
        <v>209</v>
      </c>
      <c r="C16" s="109" t="s">
        <v>8</v>
      </c>
      <c r="D16" s="110">
        <v>200</v>
      </c>
      <c r="E16" s="112">
        <v>3.99</v>
      </c>
      <c r="F16" s="112">
        <v>3.17</v>
      </c>
      <c r="G16" s="112">
        <v>16.34</v>
      </c>
      <c r="H16" s="112">
        <v>111.18</v>
      </c>
    </row>
    <row r="17" spans="1:8" ht="34.5" customHeight="1">
      <c r="A17" s="99"/>
      <c r="B17" s="157" t="s">
        <v>112</v>
      </c>
      <c r="C17" s="157"/>
      <c r="D17" s="113">
        <v>380</v>
      </c>
      <c r="E17" s="114">
        <v>10.99</v>
      </c>
      <c r="F17" s="114">
        <v>11.17</v>
      </c>
      <c r="G17" s="114">
        <v>48.34</v>
      </c>
      <c r="H17" s="114">
        <v>331.18</v>
      </c>
    </row>
    <row r="18" spans="1:8" ht="34.5" customHeight="1">
      <c r="A18" s="103" t="s">
        <v>27</v>
      </c>
      <c r="B18" s="157" t="s">
        <v>109</v>
      </c>
      <c r="C18" s="157"/>
      <c r="D18" s="157"/>
      <c r="E18" s="157"/>
      <c r="F18" s="157"/>
      <c r="G18" s="157"/>
      <c r="H18" s="157"/>
    </row>
    <row r="19" spans="1:8" ht="40.5" customHeight="1">
      <c r="A19" s="99"/>
      <c r="B19" s="118">
        <v>421</v>
      </c>
      <c r="C19" s="119" t="s">
        <v>114</v>
      </c>
      <c r="D19" s="120">
        <v>75</v>
      </c>
      <c r="E19" s="121">
        <v>5.72</v>
      </c>
      <c r="F19" s="121">
        <v>10.29</v>
      </c>
      <c r="G19" s="121">
        <v>38.92</v>
      </c>
      <c r="H19" s="121">
        <v>271.27999999999997</v>
      </c>
    </row>
    <row r="20" spans="1:8" ht="34.5" customHeight="1">
      <c r="A20" s="99"/>
      <c r="B20" s="104"/>
      <c r="C20" s="122" t="s">
        <v>115</v>
      </c>
      <c r="D20" s="123">
        <v>200</v>
      </c>
      <c r="E20" s="124">
        <v>0.59</v>
      </c>
      <c r="F20" s="124">
        <v>0.05</v>
      </c>
      <c r="G20" s="124">
        <v>18.579999999999998</v>
      </c>
      <c r="H20" s="124">
        <v>77.94</v>
      </c>
    </row>
    <row r="21" spans="1:8" ht="34.5" customHeight="1">
      <c r="A21" s="99"/>
      <c r="B21" s="157" t="s">
        <v>112</v>
      </c>
      <c r="C21" s="157"/>
      <c r="D21" s="113">
        <v>400</v>
      </c>
      <c r="E21" s="114">
        <v>6.31</v>
      </c>
      <c r="F21" s="114">
        <v>10.34</v>
      </c>
      <c r="G21" s="114">
        <v>57.5</v>
      </c>
      <c r="H21" s="114">
        <v>349.22</v>
      </c>
    </row>
    <row r="22" spans="1:8" ht="34.5" customHeight="1">
      <c r="A22" s="103" t="s">
        <v>26</v>
      </c>
      <c r="B22" s="157" t="s">
        <v>109</v>
      </c>
      <c r="C22" s="157"/>
      <c r="D22" s="157"/>
      <c r="E22" s="157"/>
      <c r="F22" s="157"/>
      <c r="G22" s="157"/>
      <c r="H22" s="157"/>
    </row>
    <row r="23" spans="1:8" ht="34.5" customHeight="1">
      <c r="A23" s="99"/>
      <c r="B23" s="104">
        <v>446</v>
      </c>
      <c r="C23" s="109" t="s">
        <v>116</v>
      </c>
      <c r="D23" s="110">
        <v>80</v>
      </c>
      <c r="E23" s="112">
        <v>5.5</v>
      </c>
      <c r="F23" s="112">
        <v>17.5</v>
      </c>
      <c r="G23" s="125">
        <v>32.119999999999997</v>
      </c>
      <c r="H23" s="112">
        <v>319.85000000000002</v>
      </c>
    </row>
    <row r="24" spans="1:8" ht="34.5" customHeight="1">
      <c r="A24" s="99"/>
      <c r="B24" s="126"/>
      <c r="C24" s="109" t="s">
        <v>117</v>
      </c>
      <c r="D24" s="110">
        <v>200</v>
      </c>
      <c r="E24" s="112">
        <v>6.6</v>
      </c>
      <c r="F24" s="112">
        <v>4</v>
      </c>
      <c r="G24" s="112">
        <v>19</v>
      </c>
      <c r="H24" s="112">
        <v>134</v>
      </c>
    </row>
    <row r="25" spans="1:8" ht="34.5" customHeight="1">
      <c r="A25" s="99"/>
      <c r="B25" s="157" t="s">
        <v>112</v>
      </c>
      <c r="C25" s="157"/>
      <c r="D25" s="113">
        <v>280</v>
      </c>
      <c r="E25" s="114">
        <v>12.1</v>
      </c>
      <c r="F25" s="114">
        <v>21.5</v>
      </c>
      <c r="G25" s="114">
        <v>51.12</v>
      </c>
      <c r="H25" s="114">
        <v>453.85</v>
      </c>
    </row>
    <row r="26" spans="1:8" ht="34.5" customHeight="1">
      <c r="A26" s="103" t="s">
        <v>25</v>
      </c>
      <c r="B26" s="157" t="s">
        <v>109</v>
      </c>
      <c r="C26" s="157"/>
      <c r="D26" s="157"/>
      <c r="E26" s="157"/>
      <c r="F26" s="157"/>
      <c r="G26" s="157"/>
      <c r="H26" s="157"/>
    </row>
    <row r="27" spans="1:8" ht="34.5" customHeight="1">
      <c r="A27" s="99"/>
      <c r="B27" s="127">
        <v>410</v>
      </c>
      <c r="C27" s="105" t="s">
        <v>118</v>
      </c>
      <c r="D27" s="106">
        <v>75</v>
      </c>
      <c r="E27" s="107">
        <v>9.2200000000000006</v>
      </c>
      <c r="F27" s="107">
        <v>7.29</v>
      </c>
      <c r="G27" s="107">
        <v>27.72</v>
      </c>
      <c r="H27" s="107">
        <v>214.29</v>
      </c>
    </row>
    <row r="28" spans="1:8" ht="34.5" customHeight="1">
      <c r="A28" s="99"/>
      <c r="B28" s="104">
        <v>376</v>
      </c>
      <c r="C28" s="109" t="s">
        <v>10</v>
      </c>
      <c r="D28" s="110">
        <v>200</v>
      </c>
      <c r="E28" s="111"/>
      <c r="F28" s="94"/>
      <c r="G28" s="112">
        <v>11.09</v>
      </c>
      <c r="H28" s="112">
        <v>44.34</v>
      </c>
    </row>
    <row r="29" spans="1:8" ht="34.5" customHeight="1">
      <c r="A29" s="99"/>
      <c r="B29" s="157" t="s">
        <v>112</v>
      </c>
      <c r="C29" s="157"/>
      <c r="D29" s="113">
        <v>75</v>
      </c>
      <c r="E29" s="114">
        <v>9.2200000000000006</v>
      </c>
      <c r="F29" s="114">
        <v>7.29</v>
      </c>
      <c r="G29" s="114">
        <v>27.72</v>
      </c>
      <c r="H29" s="114">
        <v>214.29</v>
      </c>
    </row>
    <row r="30" spans="1:8" ht="34.5" customHeight="1">
      <c r="A30" s="103" t="s">
        <v>24</v>
      </c>
      <c r="B30" s="157" t="s">
        <v>109</v>
      </c>
      <c r="C30" s="157"/>
      <c r="D30" s="157"/>
      <c r="E30" s="157"/>
      <c r="F30" s="157"/>
      <c r="G30" s="157"/>
      <c r="H30" s="157"/>
    </row>
    <row r="31" spans="1:8" ht="34.5" customHeight="1">
      <c r="A31" s="128"/>
      <c r="B31" s="104">
        <v>486</v>
      </c>
      <c r="C31" s="109" t="s">
        <v>11</v>
      </c>
      <c r="D31" s="110">
        <v>100</v>
      </c>
      <c r="E31" s="112">
        <v>7.63</v>
      </c>
      <c r="F31" s="112">
        <v>8.16</v>
      </c>
      <c r="G31" s="112">
        <v>31.26</v>
      </c>
      <c r="H31" s="112">
        <v>232.42</v>
      </c>
    </row>
    <row r="32" spans="1:8" ht="34.5" customHeight="1">
      <c r="A32" s="99"/>
      <c r="B32" s="104">
        <v>376</v>
      </c>
      <c r="C32" s="109" t="s">
        <v>10</v>
      </c>
      <c r="D32" s="110">
        <v>200</v>
      </c>
      <c r="E32" s="111"/>
      <c r="F32" s="94"/>
      <c r="G32" s="112">
        <v>11.09</v>
      </c>
      <c r="H32" s="112">
        <v>44.34</v>
      </c>
    </row>
    <row r="33" spans="1:8" ht="34.5" customHeight="1">
      <c r="A33" s="99"/>
      <c r="B33" s="157" t="s">
        <v>112</v>
      </c>
      <c r="C33" s="157"/>
      <c r="D33" s="113">
        <v>338</v>
      </c>
      <c r="E33" s="114">
        <v>7.63</v>
      </c>
      <c r="F33" s="114">
        <v>8.16</v>
      </c>
      <c r="G33" s="114">
        <v>42.35</v>
      </c>
      <c r="H33" s="114">
        <v>276.76</v>
      </c>
    </row>
    <row r="34" spans="1:8" ht="34.5" customHeight="1">
      <c r="A34" s="103" t="s">
        <v>23</v>
      </c>
      <c r="B34" s="157" t="s">
        <v>109</v>
      </c>
      <c r="C34" s="157"/>
      <c r="D34" s="157"/>
      <c r="E34" s="157"/>
      <c r="F34" s="157"/>
      <c r="G34" s="157"/>
      <c r="H34" s="157"/>
    </row>
    <row r="35" spans="1:8" ht="34.5" customHeight="1">
      <c r="A35" s="99"/>
      <c r="B35" s="129"/>
      <c r="C35" s="130" t="s">
        <v>119</v>
      </c>
      <c r="D35" s="120">
        <v>100</v>
      </c>
      <c r="E35" s="131">
        <v>6.9</v>
      </c>
      <c r="F35" s="131">
        <v>12.6</v>
      </c>
      <c r="G35" s="131">
        <v>76.900000000000006</v>
      </c>
      <c r="H35" s="131">
        <v>448.3</v>
      </c>
    </row>
    <row r="36" spans="1:8" ht="34.5" customHeight="1">
      <c r="A36" s="99"/>
      <c r="B36" s="104"/>
      <c r="C36" s="109" t="s">
        <v>117</v>
      </c>
      <c r="D36" s="110">
        <v>200</v>
      </c>
      <c r="E36" s="112">
        <v>6.6</v>
      </c>
      <c r="F36" s="112">
        <v>4</v>
      </c>
      <c r="G36" s="112">
        <v>19</v>
      </c>
      <c r="H36" s="112">
        <v>134</v>
      </c>
    </row>
    <row r="37" spans="1:8" ht="34.5" customHeight="1">
      <c r="A37" s="99"/>
      <c r="B37" s="157" t="s">
        <v>112</v>
      </c>
      <c r="C37" s="157"/>
      <c r="D37" s="113">
        <v>460</v>
      </c>
      <c r="E37" s="114">
        <v>13.5</v>
      </c>
      <c r="F37" s="114">
        <v>16.600000000000001</v>
      </c>
      <c r="G37" s="114">
        <v>95.9</v>
      </c>
      <c r="H37" s="114">
        <v>582.29999999999995</v>
      </c>
    </row>
    <row r="38" spans="1:8" ht="34.5" customHeight="1">
      <c r="A38" s="103" t="s">
        <v>22</v>
      </c>
      <c r="B38" s="157" t="s">
        <v>109</v>
      </c>
      <c r="C38" s="157"/>
      <c r="D38" s="157"/>
      <c r="E38" s="157"/>
      <c r="F38" s="157"/>
      <c r="G38" s="157"/>
      <c r="H38" s="157"/>
    </row>
    <row r="39" spans="1:8" ht="34.5" customHeight="1">
      <c r="A39" s="99"/>
      <c r="B39" s="132"/>
      <c r="C39" s="130" t="s">
        <v>120</v>
      </c>
      <c r="D39" s="120">
        <v>100</v>
      </c>
      <c r="E39" s="131">
        <v>4.7</v>
      </c>
      <c r="F39" s="131">
        <v>3.1</v>
      </c>
      <c r="G39" s="131">
        <v>31.6</v>
      </c>
      <c r="H39" s="131">
        <v>173.2</v>
      </c>
    </row>
    <row r="40" spans="1:8" ht="34.5" customHeight="1">
      <c r="A40" s="99"/>
      <c r="B40" s="104"/>
      <c r="C40" s="109" t="s">
        <v>111</v>
      </c>
      <c r="D40" s="110">
        <v>200</v>
      </c>
      <c r="E40" s="112"/>
      <c r="F40" s="112"/>
      <c r="G40" s="112">
        <v>24</v>
      </c>
      <c r="H40" s="112">
        <v>96</v>
      </c>
    </row>
    <row r="41" spans="1:8" ht="34.5" customHeight="1">
      <c r="A41" s="99"/>
      <c r="B41" s="157" t="s">
        <v>112</v>
      </c>
      <c r="C41" s="157"/>
      <c r="D41" s="113">
        <v>300</v>
      </c>
      <c r="E41" s="114">
        <v>4.7</v>
      </c>
      <c r="F41" s="114">
        <v>3.1</v>
      </c>
      <c r="G41" s="114">
        <v>55.6</v>
      </c>
      <c r="H41" s="114">
        <v>269.2</v>
      </c>
    </row>
    <row r="42" spans="1:8" ht="34.5" customHeight="1">
      <c r="A42" s="103" t="s">
        <v>21</v>
      </c>
      <c r="B42" s="157" t="s">
        <v>109</v>
      </c>
      <c r="C42" s="157"/>
      <c r="D42" s="157"/>
      <c r="E42" s="157"/>
      <c r="F42" s="157"/>
      <c r="G42" s="157"/>
      <c r="H42" s="157"/>
    </row>
    <row r="43" spans="1:8" ht="34.5" customHeight="1">
      <c r="A43" s="115"/>
      <c r="B43" s="104">
        <v>446</v>
      </c>
      <c r="C43" s="133" t="s">
        <v>114</v>
      </c>
      <c r="D43" s="134">
        <v>80</v>
      </c>
      <c r="E43" s="112">
        <v>7.64</v>
      </c>
      <c r="F43" s="112">
        <v>9.69</v>
      </c>
      <c r="G43" s="112">
        <v>32.28</v>
      </c>
      <c r="H43" s="112">
        <v>247.41</v>
      </c>
    </row>
    <row r="44" spans="1:8" ht="34.5" customHeight="1">
      <c r="A44" s="99"/>
      <c r="B44" s="104">
        <v>209</v>
      </c>
      <c r="C44" s="109" t="s">
        <v>8</v>
      </c>
      <c r="D44" s="110">
        <v>200</v>
      </c>
      <c r="E44" s="112">
        <v>3.99</v>
      </c>
      <c r="F44" s="112">
        <v>3.17</v>
      </c>
      <c r="G44" s="112">
        <v>16.34</v>
      </c>
      <c r="H44" s="112">
        <v>111.18</v>
      </c>
    </row>
    <row r="45" spans="1:8" ht="34.5" customHeight="1">
      <c r="A45" s="99"/>
      <c r="B45" s="157" t="s">
        <v>112</v>
      </c>
      <c r="C45" s="157"/>
      <c r="D45" s="135">
        <v>380</v>
      </c>
      <c r="E45" s="136">
        <v>11.63</v>
      </c>
      <c r="F45" s="136">
        <v>12.86</v>
      </c>
      <c r="G45" s="136">
        <v>48.62</v>
      </c>
      <c r="H45" s="136">
        <v>358.59</v>
      </c>
    </row>
    <row r="46" spans="1:8" ht="34.5" customHeight="1">
      <c r="A46" s="103" t="s">
        <v>20</v>
      </c>
      <c r="B46" s="157" t="s">
        <v>121</v>
      </c>
      <c r="C46" s="157"/>
      <c r="D46" s="157"/>
      <c r="E46" s="157"/>
      <c r="F46" s="157"/>
      <c r="G46" s="157"/>
      <c r="H46" s="157"/>
    </row>
    <row r="47" spans="1:8" ht="34.5" customHeight="1">
      <c r="A47" s="99"/>
      <c r="B47" s="118"/>
      <c r="C47" s="130" t="s">
        <v>122</v>
      </c>
      <c r="D47" s="120" t="s">
        <v>123</v>
      </c>
      <c r="E47" s="131">
        <v>9.6199999999999992</v>
      </c>
      <c r="F47" s="131">
        <v>10.47</v>
      </c>
      <c r="G47" s="131">
        <v>19.71</v>
      </c>
      <c r="H47" s="131">
        <v>211.67</v>
      </c>
    </row>
    <row r="48" spans="1:8" ht="34.5" customHeight="1">
      <c r="A48" s="99"/>
      <c r="B48" s="137">
        <v>342</v>
      </c>
      <c r="C48" s="138" t="s">
        <v>124</v>
      </c>
      <c r="D48" s="139">
        <v>200</v>
      </c>
      <c r="E48" s="140">
        <v>0.16</v>
      </c>
      <c r="F48" s="140">
        <v>0.16</v>
      </c>
      <c r="G48" s="141">
        <v>14.9</v>
      </c>
      <c r="H48" s="140">
        <v>62.69</v>
      </c>
    </row>
    <row r="49" spans="1:8" ht="34.5" customHeight="1">
      <c r="A49" s="99"/>
      <c r="B49" s="157" t="s">
        <v>112</v>
      </c>
      <c r="C49" s="157"/>
      <c r="D49" s="113"/>
      <c r="E49" s="114">
        <v>9.7799999999999994</v>
      </c>
      <c r="F49" s="114">
        <v>10.63</v>
      </c>
      <c r="G49" s="114">
        <v>34.61</v>
      </c>
      <c r="H49" s="114">
        <v>274.36</v>
      </c>
    </row>
    <row r="50" spans="1:8" ht="34.5" customHeight="1">
      <c r="A50" s="103" t="s">
        <v>19</v>
      </c>
      <c r="B50" s="157" t="s">
        <v>121</v>
      </c>
      <c r="C50" s="157"/>
      <c r="D50" s="157"/>
      <c r="E50" s="157"/>
      <c r="F50" s="157"/>
      <c r="G50" s="157"/>
      <c r="H50" s="157"/>
    </row>
    <row r="51" spans="1:8" ht="34.5" customHeight="1">
      <c r="A51" s="99"/>
      <c r="B51" s="142"/>
      <c r="C51" s="133" t="s">
        <v>125</v>
      </c>
      <c r="D51" s="134">
        <v>100</v>
      </c>
      <c r="E51" s="143">
        <v>6.3</v>
      </c>
      <c r="F51" s="144">
        <v>14.9</v>
      </c>
      <c r="G51" s="143">
        <v>70.2</v>
      </c>
      <c r="H51" s="144">
        <v>441.18700000000001</v>
      </c>
    </row>
    <row r="52" spans="1:8" ht="34.5" customHeight="1">
      <c r="A52" s="99"/>
      <c r="B52" s="104">
        <v>376</v>
      </c>
      <c r="C52" s="109" t="s">
        <v>10</v>
      </c>
      <c r="D52" s="110">
        <v>200</v>
      </c>
      <c r="E52" s="111"/>
      <c r="F52" s="94"/>
      <c r="G52" s="112">
        <v>11.09</v>
      </c>
      <c r="H52" s="112">
        <v>44.34</v>
      </c>
    </row>
    <row r="53" spans="1:8" ht="34.5" customHeight="1">
      <c r="A53" s="99"/>
      <c r="B53" s="157" t="s">
        <v>126</v>
      </c>
      <c r="C53" s="157"/>
      <c r="D53" s="113">
        <v>300</v>
      </c>
      <c r="E53" s="114">
        <v>6.3</v>
      </c>
      <c r="F53" s="114">
        <v>14.9</v>
      </c>
      <c r="G53" s="114">
        <v>81.290000000000006</v>
      </c>
      <c r="H53" s="114">
        <v>485.52699999999999</v>
      </c>
    </row>
    <row r="54" spans="1:8" ht="34.5" customHeight="1">
      <c r="A54" s="103" t="s">
        <v>18</v>
      </c>
      <c r="B54" s="157" t="s">
        <v>109</v>
      </c>
      <c r="C54" s="157"/>
      <c r="D54" s="157"/>
      <c r="E54" s="157"/>
      <c r="F54" s="157"/>
      <c r="G54" s="157"/>
      <c r="H54" s="157"/>
    </row>
    <row r="55" spans="1:8" ht="34.5" customHeight="1">
      <c r="A55" s="99"/>
      <c r="B55" s="104"/>
      <c r="C55" s="145" t="s">
        <v>127</v>
      </c>
      <c r="D55" s="123">
        <v>80</v>
      </c>
      <c r="E55" s="112">
        <v>5.54</v>
      </c>
      <c r="F55" s="112">
        <v>17.54</v>
      </c>
      <c r="G55" s="125">
        <v>36.21</v>
      </c>
      <c r="H55" s="112">
        <v>324.95999999999998</v>
      </c>
    </row>
    <row r="56" spans="1:8" ht="34.5" customHeight="1">
      <c r="A56" s="99"/>
      <c r="B56" s="104"/>
      <c r="C56" s="109" t="s">
        <v>117</v>
      </c>
      <c r="D56" s="110">
        <v>200</v>
      </c>
      <c r="E56" s="112">
        <v>6.6</v>
      </c>
      <c r="F56" s="112">
        <v>4</v>
      </c>
      <c r="G56" s="112">
        <v>19</v>
      </c>
      <c r="H56" s="112">
        <v>134</v>
      </c>
    </row>
    <row r="57" spans="1:8" ht="34.5" customHeight="1">
      <c r="A57" s="99"/>
      <c r="B57" s="157" t="s">
        <v>112</v>
      </c>
      <c r="C57" s="157"/>
      <c r="D57" s="113">
        <v>280</v>
      </c>
      <c r="E57" s="114">
        <v>12.14</v>
      </c>
      <c r="F57" s="114">
        <v>21.54</v>
      </c>
      <c r="G57" s="114">
        <v>55.21</v>
      </c>
      <c r="H57" s="114">
        <v>458.96</v>
      </c>
    </row>
    <row r="58" spans="1:8" ht="34.5" customHeight="1">
      <c r="A58" s="103" t="s">
        <v>17</v>
      </c>
      <c r="B58" s="157" t="s">
        <v>109</v>
      </c>
      <c r="C58" s="157"/>
      <c r="D58" s="157"/>
      <c r="E58" s="157"/>
      <c r="F58" s="157"/>
      <c r="G58" s="157"/>
      <c r="H58" s="157"/>
    </row>
    <row r="59" spans="1:8" ht="34.5" customHeight="1">
      <c r="A59" s="99"/>
      <c r="B59" s="104">
        <v>486</v>
      </c>
      <c r="C59" s="109" t="s">
        <v>11</v>
      </c>
      <c r="D59" s="110">
        <v>100</v>
      </c>
      <c r="E59" s="112">
        <v>7.63</v>
      </c>
      <c r="F59" s="112">
        <v>8.16</v>
      </c>
      <c r="G59" s="112">
        <v>31.26</v>
      </c>
      <c r="H59" s="112">
        <v>232.42</v>
      </c>
    </row>
    <row r="60" spans="1:8" ht="34.5" customHeight="1">
      <c r="A60" s="99"/>
      <c r="B60" s="104"/>
      <c r="C60" s="122" t="s">
        <v>115</v>
      </c>
      <c r="D60" s="123">
        <v>200</v>
      </c>
      <c r="E60" s="124">
        <v>0.59</v>
      </c>
      <c r="F60" s="124">
        <v>0.05</v>
      </c>
      <c r="G60" s="124">
        <v>18.579999999999998</v>
      </c>
      <c r="H60" s="124">
        <v>77.94</v>
      </c>
    </row>
    <row r="61" spans="1:8" ht="34.5" customHeight="1">
      <c r="A61" s="99"/>
      <c r="B61" s="157" t="s">
        <v>112</v>
      </c>
      <c r="C61" s="157"/>
      <c r="D61" s="113">
        <v>300</v>
      </c>
      <c r="E61" s="114">
        <v>8.2200000000000006</v>
      </c>
      <c r="F61" s="114">
        <v>8.2100000000000009</v>
      </c>
      <c r="G61" s="114">
        <v>49.84</v>
      </c>
      <c r="H61" s="114">
        <v>310.36</v>
      </c>
    </row>
    <row r="62" spans="1:8" ht="34.5" customHeight="1">
      <c r="A62" s="103" t="s">
        <v>16</v>
      </c>
      <c r="B62" s="157" t="s">
        <v>109</v>
      </c>
      <c r="C62" s="157"/>
      <c r="D62" s="157"/>
      <c r="E62" s="157"/>
      <c r="F62" s="157"/>
      <c r="G62" s="157"/>
      <c r="H62" s="157"/>
    </row>
    <row r="63" spans="1:8" ht="34.5" customHeight="1">
      <c r="A63" s="99"/>
      <c r="B63" s="132"/>
      <c r="C63" s="130" t="s">
        <v>120</v>
      </c>
      <c r="D63" s="120">
        <v>100</v>
      </c>
      <c r="E63" s="131">
        <v>9.6199999999999992</v>
      </c>
      <c r="F63" s="131">
        <v>10.47</v>
      </c>
      <c r="G63" s="131">
        <v>19.71</v>
      </c>
      <c r="H63" s="131">
        <v>211.67</v>
      </c>
    </row>
    <row r="64" spans="1:8" ht="34.5" customHeight="1">
      <c r="A64" s="99"/>
      <c r="B64" s="104"/>
      <c r="C64" s="109" t="s">
        <v>111</v>
      </c>
      <c r="D64" s="110">
        <v>200</v>
      </c>
      <c r="E64" s="124"/>
      <c r="F64" s="124"/>
      <c r="G64" s="112">
        <v>24</v>
      </c>
      <c r="H64" s="112">
        <v>96</v>
      </c>
    </row>
    <row r="65" spans="1:8" ht="34.5" customHeight="1">
      <c r="A65" s="99"/>
      <c r="B65" s="157" t="s">
        <v>112</v>
      </c>
      <c r="C65" s="157"/>
      <c r="D65" s="113">
        <v>430</v>
      </c>
      <c r="E65" s="114">
        <v>9.6199999999999992</v>
      </c>
      <c r="F65" s="114">
        <v>10.47</v>
      </c>
      <c r="G65" s="114">
        <v>43.71</v>
      </c>
      <c r="H65" s="114">
        <v>307.67</v>
      </c>
    </row>
    <row r="66" spans="1:8" ht="34.5" customHeight="1">
      <c r="A66" s="103" t="s">
        <v>15</v>
      </c>
      <c r="B66" s="157" t="s">
        <v>109</v>
      </c>
      <c r="C66" s="157"/>
      <c r="D66" s="157"/>
      <c r="E66" s="157"/>
      <c r="F66" s="157"/>
      <c r="G66" s="157"/>
      <c r="H66" s="157"/>
    </row>
    <row r="67" spans="1:8" ht="34.5" customHeight="1">
      <c r="A67" s="115"/>
      <c r="B67" s="127">
        <v>410</v>
      </c>
      <c r="C67" s="105" t="s">
        <v>118</v>
      </c>
      <c r="D67" s="106">
        <v>75</v>
      </c>
      <c r="E67" s="107">
        <v>9.2200000000000006</v>
      </c>
      <c r="F67" s="107">
        <v>7.29</v>
      </c>
      <c r="G67" s="107">
        <v>27.72</v>
      </c>
      <c r="H67" s="107">
        <v>214.29</v>
      </c>
    </row>
    <row r="68" spans="1:8" ht="34.5" customHeight="1">
      <c r="A68" s="99"/>
      <c r="B68" s="104">
        <v>376</v>
      </c>
      <c r="C68" s="109" t="s">
        <v>10</v>
      </c>
      <c r="D68" s="110">
        <v>200</v>
      </c>
      <c r="E68" s="111"/>
      <c r="F68" s="94"/>
      <c r="G68" s="112">
        <v>11.09</v>
      </c>
      <c r="H68" s="112">
        <v>44.34</v>
      </c>
    </row>
    <row r="69" spans="1:8" ht="34.5" customHeight="1">
      <c r="A69" s="99"/>
      <c r="B69" s="157" t="s">
        <v>112</v>
      </c>
      <c r="C69" s="157"/>
      <c r="D69" s="113">
        <v>300</v>
      </c>
      <c r="E69" s="114">
        <v>9.2200000000000006</v>
      </c>
      <c r="F69" s="114">
        <v>7.29</v>
      </c>
      <c r="G69" s="114">
        <v>38.81</v>
      </c>
      <c r="H69" s="114">
        <v>258.63</v>
      </c>
    </row>
    <row r="70" spans="1:8" ht="34.5" customHeight="1">
      <c r="A70" s="103" t="s">
        <v>14</v>
      </c>
      <c r="B70" s="157" t="s">
        <v>109</v>
      </c>
      <c r="C70" s="157"/>
      <c r="D70" s="157"/>
      <c r="E70" s="157"/>
      <c r="F70" s="157"/>
      <c r="G70" s="157"/>
      <c r="H70" s="157"/>
    </row>
    <row r="71" spans="1:8" ht="34.5" customHeight="1">
      <c r="A71" s="99"/>
      <c r="B71" s="104"/>
      <c r="C71" s="133" t="s">
        <v>128</v>
      </c>
      <c r="D71" s="134">
        <v>80</v>
      </c>
      <c r="E71" s="112">
        <v>7.64</v>
      </c>
      <c r="F71" s="112">
        <v>9.69</v>
      </c>
      <c r="G71" s="112">
        <v>32.28</v>
      </c>
      <c r="H71" s="112">
        <v>247.41</v>
      </c>
    </row>
    <row r="72" spans="1:8" ht="34.5" customHeight="1">
      <c r="A72" s="99"/>
      <c r="B72" s="104"/>
      <c r="C72" s="109" t="s">
        <v>117</v>
      </c>
      <c r="D72" s="110">
        <v>200</v>
      </c>
      <c r="E72" s="112">
        <v>6.6</v>
      </c>
      <c r="F72" s="112">
        <v>4</v>
      </c>
      <c r="G72" s="112">
        <v>19</v>
      </c>
      <c r="H72" s="112">
        <v>134</v>
      </c>
    </row>
    <row r="73" spans="1:8" ht="34.5" customHeight="1">
      <c r="A73" s="99"/>
      <c r="B73" s="157" t="s">
        <v>112</v>
      </c>
      <c r="C73" s="157"/>
      <c r="D73" s="113">
        <v>280</v>
      </c>
      <c r="E73" s="114">
        <v>14.24</v>
      </c>
      <c r="F73" s="114">
        <v>13.69</v>
      </c>
      <c r="G73" s="114">
        <v>51.28</v>
      </c>
      <c r="H73" s="114">
        <v>381.41</v>
      </c>
    </row>
    <row r="74" spans="1:8" ht="34.5" customHeight="1">
      <c r="A74" s="103" t="s">
        <v>13</v>
      </c>
      <c r="B74" s="157" t="s">
        <v>121</v>
      </c>
      <c r="C74" s="157"/>
      <c r="D74" s="157"/>
      <c r="E74" s="157"/>
      <c r="F74" s="157"/>
      <c r="G74" s="157"/>
      <c r="H74" s="157"/>
    </row>
    <row r="75" spans="1:8" ht="34.5" customHeight="1">
      <c r="A75" s="103"/>
      <c r="B75" s="142"/>
      <c r="C75" s="133" t="s">
        <v>129</v>
      </c>
      <c r="D75" s="134">
        <v>80</v>
      </c>
      <c r="E75" s="143">
        <v>5.56</v>
      </c>
      <c r="F75" s="144">
        <v>17.5</v>
      </c>
      <c r="G75" s="143">
        <v>36.200000000000003</v>
      </c>
      <c r="H75" s="144">
        <v>324.95999999999998</v>
      </c>
    </row>
    <row r="76" spans="1:8" ht="34.5" customHeight="1">
      <c r="A76" s="103"/>
      <c r="B76" s="137">
        <v>342</v>
      </c>
      <c r="C76" s="138" t="s">
        <v>124</v>
      </c>
      <c r="D76" s="139">
        <v>200</v>
      </c>
      <c r="E76" s="140">
        <v>0.16</v>
      </c>
      <c r="F76" s="140">
        <v>0.16</v>
      </c>
      <c r="G76" s="141">
        <v>14.9</v>
      </c>
      <c r="H76" s="140">
        <v>62.69</v>
      </c>
    </row>
    <row r="77" spans="1:8" ht="34.5" customHeight="1">
      <c r="A77" s="103"/>
      <c r="B77" s="158" t="s">
        <v>112</v>
      </c>
      <c r="C77" s="158"/>
      <c r="D77" s="146">
        <v>430</v>
      </c>
      <c r="E77" s="147">
        <v>5.72</v>
      </c>
      <c r="F77" s="147">
        <v>17.66</v>
      </c>
      <c r="G77" s="147">
        <v>51.1</v>
      </c>
      <c r="H77" s="147">
        <v>387.65</v>
      </c>
    </row>
    <row r="78" spans="1:8" ht="34.5" customHeight="1">
      <c r="A78" s="103" t="s">
        <v>12</v>
      </c>
      <c r="B78" s="157" t="s">
        <v>109</v>
      </c>
      <c r="C78" s="157"/>
      <c r="D78" s="157"/>
      <c r="E78" s="157"/>
      <c r="F78" s="157"/>
      <c r="G78" s="157"/>
      <c r="H78" s="157"/>
    </row>
    <row r="79" spans="1:8" ht="34.5" customHeight="1">
      <c r="A79" s="99"/>
      <c r="B79" s="132"/>
      <c r="C79" s="130" t="s">
        <v>119</v>
      </c>
      <c r="D79" s="120">
        <v>100</v>
      </c>
      <c r="E79" s="131">
        <v>6.9</v>
      </c>
      <c r="F79" s="131">
        <v>12.6</v>
      </c>
      <c r="G79" s="131">
        <v>76.900000000000006</v>
      </c>
      <c r="H79" s="131">
        <v>448.3</v>
      </c>
    </row>
    <row r="80" spans="1:8" ht="34.5" customHeight="1">
      <c r="A80" s="99"/>
      <c r="B80" s="104"/>
      <c r="C80" s="122" t="s">
        <v>130</v>
      </c>
      <c r="D80" s="123">
        <v>110</v>
      </c>
      <c r="E80" s="148">
        <v>7.6</v>
      </c>
      <c r="F80" s="148">
        <v>3.9</v>
      </c>
      <c r="G80" s="148">
        <v>0</v>
      </c>
      <c r="H80" s="149">
        <v>118.3</v>
      </c>
    </row>
    <row r="81" spans="1:8" ht="34.5" customHeight="1">
      <c r="A81" s="99"/>
      <c r="B81" s="150">
        <v>376</v>
      </c>
      <c r="C81" s="151" t="s">
        <v>10</v>
      </c>
      <c r="D81" s="152">
        <v>200</v>
      </c>
      <c r="E81" s="153"/>
      <c r="F81" s="153"/>
      <c r="G81" s="149">
        <v>11.09</v>
      </c>
      <c r="H81" s="149">
        <v>44.34</v>
      </c>
    </row>
    <row r="82" spans="1:8" ht="34.5" customHeight="1">
      <c r="A82" s="99"/>
      <c r="B82" s="157" t="s">
        <v>112</v>
      </c>
      <c r="C82" s="157"/>
      <c r="D82" s="113">
        <v>430</v>
      </c>
      <c r="E82" s="114">
        <v>14.5</v>
      </c>
      <c r="F82" s="114">
        <v>16.5</v>
      </c>
      <c r="G82" s="114">
        <v>87.99</v>
      </c>
      <c r="H82" s="114">
        <v>610.94000000000005</v>
      </c>
    </row>
    <row r="83" spans="1:8" ht="34.5" customHeight="1">
      <c r="A83" s="103" t="s">
        <v>9</v>
      </c>
      <c r="B83" s="157" t="s">
        <v>109</v>
      </c>
      <c r="C83" s="157"/>
      <c r="D83" s="157"/>
      <c r="E83" s="157"/>
      <c r="F83" s="157"/>
      <c r="G83" s="157"/>
      <c r="H83" s="157"/>
    </row>
    <row r="84" spans="1:8" ht="34.5" customHeight="1">
      <c r="A84" s="99"/>
      <c r="B84" s="118">
        <v>406</v>
      </c>
      <c r="C84" s="109" t="s">
        <v>131</v>
      </c>
      <c r="D84" s="110">
        <v>100</v>
      </c>
      <c r="E84" s="112">
        <v>7.17</v>
      </c>
      <c r="F84" s="112">
        <v>8.33</v>
      </c>
      <c r="G84" s="112">
        <v>43.16</v>
      </c>
      <c r="H84" s="112">
        <v>276.63</v>
      </c>
    </row>
    <row r="85" spans="1:8" ht="34.5" customHeight="1">
      <c r="A85" s="99"/>
      <c r="B85" s="104"/>
      <c r="C85" s="109" t="s">
        <v>111</v>
      </c>
      <c r="D85" s="110">
        <v>200</v>
      </c>
      <c r="E85" s="112"/>
      <c r="F85" s="112"/>
      <c r="G85" s="112">
        <v>24</v>
      </c>
      <c r="H85" s="112">
        <v>96</v>
      </c>
    </row>
    <row r="86" spans="1:8" ht="34.5" customHeight="1">
      <c r="A86" s="99"/>
      <c r="B86" s="157" t="s">
        <v>112</v>
      </c>
      <c r="C86" s="157"/>
      <c r="D86" s="113">
        <v>300</v>
      </c>
      <c r="E86" s="114">
        <v>7.17</v>
      </c>
      <c r="F86" s="114">
        <v>8.33</v>
      </c>
      <c r="G86" s="114">
        <v>67.16</v>
      </c>
      <c r="H86" s="114">
        <v>372.63</v>
      </c>
    </row>
    <row r="87" spans="1:8" ht="34.5" customHeight="1">
      <c r="A87" s="103" t="s">
        <v>7</v>
      </c>
      <c r="B87" s="157" t="s">
        <v>109</v>
      </c>
      <c r="C87" s="157"/>
      <c r="D87" s="157"/>
      <c r="E87" s="157"/>
      <c r="F87" s="157"/>
      <c r="G87" s="157"/>
      <c r="H87" s="157"/>
    </row>
    <row r="88" spans="1:8" ht="34.5" customHeight="1">
      <c r="A88" s="99"/>
      <c r="B88" s="118"/>
      <c r="C88" s="109" t="s">
        <v>113</v>
      </c>
      <c r="D88" s="110">
        <v>84</v>
      </c>
      <c r="E88" s="116">
        <v>7</v>
      </c>
      <c r="F88" s="116">
        <v>8</v>
      </c>
      <c r="G88" s="116">
        <v>32</v>
      </c>
      <c r="H88" s="117">
        <v>220</v>
      </c>
    </row>
    <row r="89" spans="1:8" ht="34.5" customHeight="1">
      <c r="A89" s="99"/>
      <c r="B89" s="104">
        <v>209</v>
      </c>
      <c r="C89" s="109" t="s">
        <v>8</v>
      </c>
      <c r="D89" s="110">
        <v>180</v>
      </c>
      <c r="E89" s="112">
        <v>3.99</v>
      </c>
      <c r="F89" s="112">
        <v>3.17</v>
      </c>
      <c r="G89" s="112">
        <v>16.34</v>
      </c>
      <c r="H89" s="112">
        <v>111.18</v>
      </c>
    </row>
    <row r="90" spans="1:8" ht="34.5" customHeight="1">
      <c r="A90" s="99"/>
      <c r="B90" s="157" t="s">
        <v>112</v>
      </c>
      <c r="C90" s="157"/>
      <c r="D90" s="113">
        <v>264</v>
      </c>
      <c r="E90" s="114">
        <v>10.99</v>
      </c>
      <c r="F90" s="114">
        <v>11.17</v>
      </c>
      <c r="G90" s="114">
        <v>48.34</v>
      </c>
      <c r="H90" s="114">
        <v>331.18</v>
      </c>
    </row>
    <row r="91" spans="1:8">
      <c r="A91" s="94"/>
      <c r="B91" s="154"/>
      <c r="C91" s="94"/>
      <c r="D91" s="94"/>
      <c r="E91" s="94"/>
      <c r="F91" s="94"/>
      <c r="G91" s="94"/>
      <c r="H91" s="94"/>
    </row>
    <row r="92" spans="1:8">
      <c r="A92" s="94"/>
      <c r="B92" s="94"/>
      <c r="C92" s="94"/>
      <c r="D92" s="94"/>
      <c r="E92" s="94"/>
      <c r="F92" s="94"/>
      <c r="G92" s="94"/>
      <c r="H92" s="94"/>
    </row>
    <row r="93" spans="1:8">
      <c r="A93" s="94"/>
      <c r="B93" s="94"/>
      <c r="C93" s="94"/>
      <c r="D93" s="94"/>
      <c r="E93" s="94"/>
      <c r="F93" s="94"/>
      <c r="G93" s="94"/>
      <c r="H93" s="94"/>
    </row>
    <row r="94" spans="1:8" ht="16.5">
      <c r="A94" s="94"/>
      <c r="B94" s="155" t="s">
        <v>132</v>
      </c>
      <c r="C94" s="94"/>
      <c r="D94" s="94"/>
      <c r="E94" s="94"/>
      <c r="F94" s="156" t="s">
        <v>0</v>
      </c>
      <c r="G94" s="94"/>
      <c r="H94" s="94"/>
    </row>
  </sheetData>
  <mergeCells count="51">
    <mergeCell ref="B30:H30"/>
    <mergeCell ref="B33:C33"/>
    <mergeCell ref="B34:H34"/>
    <mergeCell ref="B37:C37"/>
    <mergeCell ref="B38:H38"/>
    <mergeCell ref="B10:H10"/>
    <mergeCell ref="B13:C13"/>
    <mergeCell ref="B14:H14"/>
    <mergeCell ref="B17:C17"/>
    <mergeCell ref="B18:H18"/>
    <mergeCell ref="B5:H5"/>
    <mergeCell ref="B7:B8"/>
    <mergeCell ref="C7:C8"/>
    <mergeCell ref="D7:D8"/>
    <mergeCell ref="E7:G7"/>
    <mergeCell ref="H7:H8"/>
    <mergeCell ref="B1:C1"/>
    <mergeCell ref="E1:G1"/>
    <mergeCell ref="E2:H2"/>
    <mergeCell ref="E3:H3"/>
    <mergeCell ref="E4:H4"/>
    <mergeCell ref="B87:H87"/>
    <mergeCell ref="B90:C90"/>
    <mergeCell ref="B86:C86"/>
    <mergeCell ref="B69:C69"/>
    <mergeCell ref="B70:H70"/>
    <mergeCell ref="B73:C73"/>
    <mergeCell ref="B74:H74"/>
    <mergeCell ref="B77:C77"/>
    <mergeCell ref="B78:H78"/>
    <mergeCell ref="B82:C82"/>
    <mergeCell ref="B83:H83"/>
    <mergeCell ref="B62:H62"/>
    <mergeCell ref="B65:C65"/>
    <mergeCell ref="B66:H66"/>
    <mergeCell ref="B41:C41"/>
    <mergeCell ref="B42:H42"/>
    <mergeCell ref="B45:C45"/>
    <mergeCell ref="B46:H46"/>
    <mergeCell ref="B49:C49"/>
    <mergeCell ref="B50:H50"/>
    <mergeCell ref="B61:C61"/>
    <mergeCell ref="B53:C53"/>
    <mergeCell ref="B54:H54"/>
    <mergeCell ref="B57:C57"/>
    <mergeCell ref="B58:H58"/>
    <mergeCell ref="B29:C29"/>
    <mergeCell ref="B21:C21"/>
    <mergeCell ref="B22:H22"/>
    <mergeCell ref="B25:C25"/>
    <mergeCell ref="B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X1048576"/>
  <sheetViews>
    <sheetView tabSelected="1" workbookViewId="0">
      <selection activeCell="L18" sqref="L18"/>
    </sheetView>
  </sheetViews>
  <sheetFormatPr defaultRowHeight="15.75"/>
  <cols>
    <col min="1" max="1" width="5.7109375" style="1" customWidth="1"/>
    <col min="2" max="2" width="9.28515625" style="7" customWidth="1"/>
    <col min="3" max="3" width="13.85546875" style="3" customWidth="1"/>
    <col min="4" max="4" width="51.28515625" style="3" customWidth="1"/>
    <col min="5" max="5" width="12" style="3" customWidth="1"/>
    <col min="6" max="6" width="9.140625" style="4" customWidth="1"/>
    <col min="7" max="9" width="9.140625" style="3" customWidth="1"/>
    <col min="10" max="10" width="14.28515625" style="3" customWidth="1"/>
    <col min="11" max="258" width="9.140625" style="5" customWidth="1"/>
    <col min="259" max="1025" width="9.140625" customWidth="1"/>
  </cols>
  <sheetData>
    <row r="1" spans="1:258" ht="12.75" customHeight="1">
      <c r="B1" s="2"/>
      <c r="G1" s="4"/>
    </row>
    <row r="2" spans="1:258" ht="21.2" customHeight="1">
      <c r="B2" s="166" t="s">
        <v>32</v>
      </c>
      <c r="C2" s="166"/>
      <c r="G2" s="167"/>
      <c r="H2" s="167"/>
      <c r="I2" s="167"/>
      <c r="J2" s="6"/>
    </row>
    <row r="3" spans="1:258" ht="36.6" customHeight="1">
      <c r="G3" s="167"/>
      <c r="H3" s="167"/>
      <c r="I3" s="167"/>
      <c r="J3" s="167"/>
    </row>
    <row r="4" spans="1:258" ht="28.35" customHeight="1">
      <c r="G4" s="167"/>
      <c r="H4" s="167"/>
      <c r="I4" s="167"/>
      <c r="J4" s="167"/>
    </row>
    <row r="5" spans="1:258" ht="29.85" customHeight="1">
      <c r="G5" s="168"/>
      <c r="H5" s="168"/>
      <c r="I5" s="168"/>
      <c r="J5" s="168"/>
    </row>
    <row r="6" spans="1:258" ht="29.85" customHeight="1">
      <c r="B6" s="165" t="s">
        <v>33</v>
      </c>
      <c r="C6" s="165"/>
      <c r="D6" s="165"/>
      <c r="E6" s="165"/>
      <c r="F6" s="165"/>
      <c r="G6" s="165"/>
      <c r="H6" s="165"/>
      <c r="I6" s="165"/>
      <c r="J6" s="165"/>
    </row>
    <row r="7" spans="1:258" ht="32.450000000000003" customHeight="1">
      <c r="B7" s="165" t="s">
        <v>34</v>
      </c>
      <c r="C7" s="165"/>
      <c r="D7" s="8" t="s">
        <v>134</v>
      </c>
      <c r="E7" s="9"/>
      <c r="F7" s="10"/>
      <c r="G7" s="9"/>
      <c r="H7" s="11"/>
      <c r="I7" s="11"/>
      <c r="J7" s="9"/>
    </row>
    <row r="8" spans="1:258" ht="18.95" customHeight="1">
      <c r="B8" s="170" t="s">
        <v>35</v>
      </c>
      <c r="C8" s="170"/>
      <c r="D8" s="170"/>
      <c r="E8" s="9"/>
      <c r="F8" s="10"/>
      <c r="G8" s="9"/>
      <c r="H8" s="171"/>
      <c r="I8" s="171"/>
      <c r="J8" s="9"/>
    </row>
    <row r="9" spans="1:258" ht="15.6" customHeight="1">
      <c r="B9" s="172" t="s">
        <v>36</v>
      </c>
      <c r="C9" s="173" t="s">
        <v>37</v>
      </c>
      <c r="D9" s="173" t="s">
        <v>30</v>
      </c>
      <c r="E9" s="173" t="s">
        <v>6</v>
      </c>
      <c r="F9" s="173" t="s">
        <v>38</v>
      </c>
      <c r="G9" s="173" t="s">
        <v>5</v>
      </c>
      <c r="H9" s="173"/>
      <c r="I9" s="173"/>
      <c r="J9" s="173" t="s">
        <v>4</v>
      </c>
    </row>
    <row r="10" spans="1:258" ht="30.6" customHeight="1">
      <c r="B10" s="172"/>
      <c r="C10" s="173"/>
      <c r="D10" s="173"/>
      <c r="E10" s="173"/>
      <c r="F10" s="173"/>
      <c r="G10" s="12" t="s">
        <v>3</v>
      </c>
      <c r="H10" s="12" t="s">
        <v>2</v>
      </c>
      <c r="I10" s="12" t="s">
        <v>1</v>
      </c>
      <c r="J10" s="173"/>
    </row>
    <row r="11" spans="1:258">
      <c r="B11" s="13">
        <v>1</v>
      </c>
      <c r="C11" s="14">
        <v>2</v>
      </c>
      <c r="D11" s="14">
        <v>3</v>
      </c>
      <c r="E11" s="14">
        <v>4</v>
      </c>
      <c r="F11" s="14"/>
      <c r="G11" s="14">
        <v>6</v>
      </c>
      <c r="H11" s="14">
        <v>7</v>
      </c>
      <c r="I11" s="14">
        <v>8</v>
      </c>
      <c r="J11" s="14">
        <v>9</v>
      </c>
    </row>
    <row r="12" spans="1:258" ht="15" customHeight="1">
      <c r="B12" s="174" t="s">
        <v>29</v>
      </c>
      <c r="C12" s="15" t="s">
        <v>39</v>
      </c>
      <c r="D12" s="16" t="s">
        <v>40</v>
      </c>
      <c r="E12" s="15">
        <v>15</v>
      </c>
      <c r="F12" s="17"/>
      <c r="G12" s="17">
        <v>1.94</v>
      </c>
      <c r="H12" s="17">
        <v>3.27</v>
      </c>
      <c r="I12" s="17">
        <v>0.28999999999999998</v>
      </c>
      <c r="J12" s="18">
        <v>38.4</v>
      </c>
    </row>
    <row r="13" spans="1:258" s="22" customFormat="1" ht="33.75" customHeight="1">
      <c r="A13" s="19"/>
      <c r="B13" s="174"/>
      <c r="C13" s="20" t="s">
        <v>41</v>
      </c>
      <c r="D13" s="16" t="s">
        <v>42</v>
      </c>
      <c r="E13" s="14">
        <v>160</v>
      </c>
      <c r="F13" s="20"/>
      <c r="G13" s="20">
        <v>22.68</v>
      </c>
      <c r="H13" s="20">
        <v>13.52</v>
      </c>
      <c r="I13" s="20">
        <v>35.82</v>
      </c>
      <c r="J13" s="20">
        <f>I13*4+H13*9+G13*4</f>
        <v>355.67999999999995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</row>
    <row r="14" spans="1:258">
      <c r="B14" s="174"/>
      <c r="C14" s="14" t="s">
        <v>43</v>
      </c>
      <c r="D14" s="16" t="s">
        <v>10</v>
      </c>
      <c r="E14" s="14" t="s">
        <v>44</v>
      </c>
      <c r="F14" s="23"/>
      <c r="G14" s="24"/>
      <c r="H14" s="24"/>
      <c r="I14" s="20">
        <v>11.09</v>
      </c>
      <c r="J14" s="20">
        <v>44.34</v>
      </c>
    </row>
    <row r="15" spans="1:258">
      <c r="B15" s="174"/>
      <c r="C15" s="17"/>
      <c r="D15" s="16" t="s">
        <v>45</v>
      </c>
      <c r="E15" s="15">
        <v>30</v>
      </c>
      <c r="F15" s="17"/>
      <c r="G15" s="17">
        <v>2.37</v>
      </c>
      <c r="H15" s="18">
        <v>0.3</v>
      </c>
      <c r="I15" s="17">
        <v>14.49</v>
      </c>
      <c r="J15" s="20">
        <f>I15*4+H15*9+G15*4</f>
        <v>70.14</v>
      </c>
    </row>
    <row r="16" spans="1:258">
      <c r="B16" s="174"/>
      <c r="C16" s="14" t="s">
        <v>46</v>
      </c>
      <c r="D16" s="16" t="s">
        <v>47</v>
      </c>
      <c r="E16" s="14">
        <v>100</v>
      </c>
      <c r="F16" s="23"/>
      <c r="G16" s="25">
        <v>0.4</v>
      </c>
      <c r="H16" s="25">
        <v>0.3</v>
      </c>
      <c r="I16" s="25">
        <v>10.9</v>
      </c>
      <c r="J16" s="14">
        <v>42</v>
      </c>
    </row>
    <row r="17" spans="1:258">
      <c r="B17" s="174"/>
      <c r="C17" s="175" t="s">
        <v>48</v>
      </c>
      <c r="D17" s="175"/>
      <c r="E17" s="26">
        <v>520</v>
      </c>
      <c r="F17" s="27">
        <v>99</v>
      </c>
      <c r="G17" s="28">
        <f>SUM(G12:G16)</f>
        <v>27.39</v>
      </c>
      <c r="H17" s="28">
        <f>SUM(H12:H16)</f>
        <v>17.39</v>
      </c>
      <c r="I17" s="28">
        <f>SUM(I12:I16)</f>
        <v>72.59</v>
      </c>
      <c r="J17" s="28">
        <f>SUM(J12:J16)</f>
        <v>550.55999999999995</v>
      </c>
    </row>
    <row r="18" spans="1:258" s="21" customFormat="1" ht="20.45" customHeight="1">
      <c r="A18" s="19"/>
      <c r="B18" s="176" t="s">
        <v>28</v>
      </c>
      <c r="C18" s="29"/>
      <c r="D18" s="9" t="s">
        <v>49</v>
      </c>
      <c r="E18" s="15">
        <v>240</v>
      </c>
      <c r="F18" s="17"/>
      <c r="G18" s="18">
        <v>14.6</v>
      </c>
      <c r="H18" s="18">
        <v>14.7</v>
      </c>
      <c r="I18" s="30">
        <v>26.45</v>
      </c>
      <c r="J18" s="20">
        <f>I18*4+H18*9+G18*4</f>
        <v>296.49999999999994</v>
      </c>
    </row>
    <row r="19" spans="1:258">
      <c r="B19" s="176"/>
      <c r="C19" s="14" t="s">
        <v>43</v>
      </c>
      <c r="D19" s="16" t="s">
        <v>10</v>
      </c>
      <c r="E19" s="14" t="s">
        <v>44</v>
      </c>
      <c r="F19" s="23"/>
      <c r="G19" s="24"/>
      <c r="H19" s="24"/>
      <c r="I19" s="20">
        <v>11.09</v>
      </c>
      <c r="J19" s="20">
        <f>I19*4+H19*9+G19*4</f>
        <v>44.36</v>
      </c>
    </row>
    <row r="20" spans="1:258">
      <c r="B20" s="176"/>
      <c r="C20" s="20"/>
      <c r="D20" s="16" t="s">
        <v>45</v>
      </c>
      <c r="E20" s="14">
        <v>30</v>
      </c>
      <c r="F20" s="23"/>
      <c r="G20" s="20">
        <v>2.37</v>
      </c>
      <c r="H20" s="25">
        <v>0.3</v>
      </c>
      <c r="I20" s="20">
        <v>14.49</v>
      </c>
      <c r="J20" s="20">
        <f>I20*4+H20*9+G20*4</f>
        <v>70.14</v>
      </c>
    </row>
    <row r="21" spans="1:258">
      <c r="B21" s="176"/>
      <c r="C21" s="14" t="s">
        <v>46</v>
      </c>
      <c r="D21" s="16" t="s">
        <v>50</v>
      </c>
      <c r="E21" s="14">
        <v>100</v>
      </c>
      <c r="F21" s="23"/>
      <c r="G21" s="25">
        <v>0.4</v>
      </c>
      <c r="H21" s="25">
        <v>0.3</v>
      </c>
      <c r="I21" s="25">
        <v>10.9</v>
      </c>
      <c r="J21" s="14">
        <v>42</v>
      </c>
    </row>
    <row r="22" spans="1:258" ht="15" customHeight="1">
      <c r="B22" s="31"/>
      <c r="C22" s="169" t="s">
        <v>48</v>
      </c>
      <c r="D22" s="169"/>
      <c r="E22" s="32">
        <v>570</v>
      </c>
      <c r="F22" s="33">
        <v>99</v>
      </c>
      <c r="G22" s="34">
        <f>SUM(G18:G21)</f>
        <v>17.369999999999997</v>
      </c>
      <c r="H22" s="34">
        <f>SUM(H18:H21)</f>
        <v>15.3</v>
      </c>
      <c r="I22" s="34">
        <f>SUM(I18:I21)</f>
        <v>62.93</v>
      </c>
      <c r="J22" s="34">
        <f>SUM(J18:J21)</f>
        <v>452.99999999999994</v>
      </c>
      <c r="K22" s="35"/>
    </row>
    <row r="23" spans="1:258" ht="15" customHeight="1">
      <c r="B23" s="13"/>
      <c r="C23" s="14" t="s">
        <v>51</v>
      </c>
      <c r="D23" s="9" t="s">
        <v>52</v>
      </c>
      <c r="E23" s="14">
        <v>10</v>
      </c>
      <c r="F23" s="17"/>
      <c r="G23" s="20">
        <v>0.12</v>
      </c>
      <c r="H23" s="20">
        <v>6.2</v>
      </c>
      <c r="I23" s="20">
        <v>1.96</v>
      </c>
      <c r="J23" s="20">
        <v>66.400000000000006</v>
      </c>
    </row>
    <row r="24" spans="1:258" ht="20.85" customHeight="1">
      <c r="B24" s="13" t="s">
        <v>27</v>
      </c>
      <c r="C24" s="20"/>
      <c r="D24" s="9" t="s">
        <v>53</v>
      </c>
      <c r="E24" s="14" t="s">
        <v>54</v>
      </c>
      <c r="F24" s="20"/>
      <c r="G24" s="20">
        <v>9.0399999999999991</v>
      </c>
      <c r="H24" s="20">
        <v>21.62</v>
      </c>
      <c r="I24" s="20">
        <v>67.06</v>
      </c>
      <c r="J24" s="20">
        <v>493.04</v>
      </c>
      <c r="K24" s="36"/>
      <c r="L24" s="37"/>
      <c r="M24" s="38"/>
      <c r="N24" s="36"/>
      <c r="O24" s="36"/>
      <c r="P24" s="36"/>
      <c r="Q24" s="36"/>
    </row>
    <row r="25" spans="1:258">
      <c r="B25" s="13"/>
      <c r="C25" s="14" t="s">
        <v>55</v>
      </c>
      <c r="D25" s="16" t="s">
        <v>8</v>
      </c>
      <c r="E25" s="14">
        <v>180</v>
      </c>
      <c r="F25" s="23"/>
      <c r="G25" s="20">
        <v>3.5</v>
      </c>
      <c r="H25" s="20">
        <v>2.9</v>
      </c>
      <c r="I25" s="20">
        <v>22.58</v>
      </c>
      <c r="J25" s="20">
        <v>129.87</v>
      </c>
    </row>
    <row r="26" spans="1:258">
      <c r="B26" s="13"/>
      <c r="C26" s="20"/>
      <c r="D26" s="16" t="s">
        <v>45</v>
      </c>
      <c r="E26" s="15">
        <v>30</v>
      </c>
      <c r="F26" s="17"/>
      <c r="G26" s="17">
        <v>2.37</v>
      </c>
      <c r="H26" s="18">
        <v>0.3</v>
      </c>
      <c r="I26" s="17">
        <v>14.49</v>
      </c>
      <c r="J26" s="20">
        <f>I26*4+H26*9+G26*4</f>
        <v>70.14</v>
      </c>
    </row>
    <row r="27" spans="1:258">
      <c r="B27" s="13"/>
      <c r="C27" s="14" t="s">
        <v>46</v>
      </c>
      <c r="D27" s="16" t="s">
        <v>47</v>
      </c>
      <c r="E27" s="14">
        <v>100</v>
      </c>
      <c r="F27" s="23"/>
      <c r="G27" s="25">
        <v>0.4</v>
      </c>
      <c r="H27" s="25">
        <v>0.3</v>
      </c>
      <c r="I27" s="25">
        <v>10.9</v>
      </c>
      <c r="J27" s="14">
        <v>42</v>
      </c>
    </row>
    <row r="28" spans="1:258" ht="15" customHeight="1">
      <c r="B28" s="13"/>
      <c r="C28" s="169" t="s">
        <v>48</v>
      </c>
      <c r="D28" s="169"/>
      <c r="E28" s="32">
        <v>553</v>
      </c>
      <c r="F28" s="33">
        <v>99</v>
      </c>
      <c r="G28" s="34">
        <f>SUM(G23:G27)</f>
        <v>15.429999999999998</v>
      </c>
      <c r="H28" s="34">
        <f>SUM(H23:H27)</f>
        <v>31.32</v>
      </c>
      <c r="I28" s="34">
        <f>SUM(I23:I27)</f>
        <v>116.99</v>
      </c>
      <c r="J28" s="34">
        <v>516.22</v>
      </c>
      <c r="K28" s="35"/>
    </row>
    <row r="29" spans="1:258" ht="21.95" customHeight="1">
      <c r="B29" s="31"/>
      <c r="C29" s="14" t="s">
        <v>51</v>
      </c>
      <c r="D29" s="16" t="s">
        <v>56</v>
      </c>
      <c r="E29" s="14">
        <v>10</v>
      </c>
      <c r="F29" s="33"/>
      <c r="G29" s="20">
        <v>0.08</v>
      </c>
      <c r="H29" s="20">
        <v>7.25</v>
      </c>
      <c r="I29" s="20">
        <v>0.13</v>
      </c>
      <c r="J29" s="20">
        <v>66.09</v>
      </c>
      <c r="K29" s="35"/>
    </row>
    <row r="30" spans="1:258" s="22" customFormat="1" ht="21.95" customHeight="1">
      <c r="A30" s="19"/>
      <c r="B30" s="174" t="s">
        <v>26</v>
      </c>
      <c r="C30" s="17" t="s">
        <v>57</v>
      </c>
      <c r="D30" s="39" t="s">
        <v>58</v>
      </c>
      <c r="E30" s="14">
        <v>90</v>
      </c>
      <c r="F30" s="40"/>
      <c r="G30" s="17">
        <v>15.19</v>
      </c>
      <c r="H30" s="17">
        <v>6.48</v>
      </c>
      <c r="I30" s="17">
        <v>1.17</v>
      </c>
      <c r="J30" s="17">
        <v>123.83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</row>
    <row r="31" spans="1:258" ht="18.95" customHeight="1">
      <c r="B31" s="174"/>
      <c r="C31" s="41" t="s">
        <v>59</v>
      </c>
      <c r="D31" s="42" t="s">
        <v>60</v>
      </c>
      <c r="E31" s="41">
        <v>150</v>
      </c>
      <c r="F31"/>
      <c r="G31" s="43">
        <v>3.47</v>
      </c>
      <c r="H31" s="43">
        <v>3.45</v>
      </c>
      <c r="I31" s="43">
        <v>31.61</v>
      </c>
      <c r="J31" s="43">
        <v>171.57</v>
      </c>
    </row>
    <row r="32" spans="1:258">
      <c r="B32" s="174"/>
      <c r="C32" s="14" t="s">
        <v>61</v>
      </c>
      <c r="D32" s="16" t="s">
        <v>62</v>
      </c>
      <c r="E32" s="14" t="s">
        <v>63</v>
      </c>
      <c r="F32" s="23"/>
      <c r="G32" s="20">
        <v>0.06</v>
      </c>
      <c r="H32" s="20">
        <v>0.01</v>
      </c>
      <c r="I32" s="20">
        <v>11.19</v>
      </c>
      <c r="J32" s="20">
        <v>46.28</v>
      </c>
    </row>
    <row r="33" spans="1:258">
      <c r="B33" s="174"/>
      <c r="C33" s="20"/>
      <c r="D33" s="16" t="s">
        <v>45</v>
      </c>
      <c r="E33" s="15">
        <v>30</v>
      </c>
      <c r="F33" s="17"/>
      <c r="G33" s="17">
        <v>2.37</v>
      </c>
      <c r="H33" s="18">
        <v>0.3</v>
      </c>
      <c r="I33" s="17">
        <v>14.49</v>
      </c>
      <c r="J33" s="20">
        <f>I33*4+H33*9+G33*4</f>
        <v>70.14</v>
      </c>
    </row>
    <row r="34" spans="1:258">
      <c r="B34" s="174"/>
      <c r="C34" s="14" t="s">
        <v>46</v>
      </c>
      <c r="D34" s="16" t="s">
        <v>50</v>
      </c>
      <c r="E34" s="14">
        <v>100</v>
      </c>
      <c r="F34" s="23"/>
      <c r="G34" s="25">
        <v>0.4</v>
      </c>
      <c r="H34" s="25">
        <v>0.4</v>
      </c>
      <c r="I34" s="25">
        <v>9.8000000000000007</v>
      </c>
      <c r="J34" s="14">
        <v>47</v>
      </c>
    </row>
    <row r="35" spans="1:258" ht="15" customHeight="1">
      <c r="B35" s="174"/>
      <c r="C35" s="169" t="s">
        <v>48</v>
      </c>
      <c r="D35" s="169"/>
      <c r="E35" s="32">
        <v>580</v>
      </c>
      <c r="F35" s="33">
        <v>99</v>
      </c>
      <c r="G35" s="34">
        <f>SUM(G29:G34)</f>
        <v>21.569999999999997</v>
      </c>
      <c r="H35" s="34">
        <f>SUM(H29:H34)</f>
        <v>17.89</v>
      </c>
      <c r="I35" s="34">
        <f>SUM(I29:I34)</f>
        <v>68.39</v>
      </c>
      <c r="J35" s="34">
        <f>SUM(J29:J34)</f>
        <v>524.91</v>
      </c>
      <c r="K35" s="35"/>
    </row>
    <row r="36" spans="1:258" ht="15" customHeight="1">
      <c r="B36" s="174" t="s">
        <v>25</v>
      </c>
      <c r="C36" s="14" t="s">
        <v>51</v>
      </c>
      <c r="D36" s="16" t="s">
        <v>64</v>
      </c>
      <c r="E36" s="14">
        <v>18</v>
      </c>
      <c r="F36" s="23"/>
      <c r="G36" s="20">
        <v>1.8</v>
      </c>
      <c r="H36" s="20">
        <v>5.3</v>
      </c>
      <c r="I36" s="20">
        <v>0.9</v>
      </c>
      <c r="J36" s="20">
        <v>52.9</v>
      </c>
      <c r="K36" s="35"/>
    </row>
    <row r="37" spans="1:258" s="46" customFormat="1" ht="18.600000000000001" customHeight="1">
      <c r="A37" s="44"/>
      <c r="B37" s="174"/>
      <c r="C37" s="17" t="s">
        <v>65</v>
      </c>
      <c r="D37" s="16" t="s">
        <v>66</v>
      </c>
      <c r="E37" s="15" t="s">
        <v>67</v>
      </c>
      <c r="F37" s="45"/>
      <c r="G37" s="17">
        <v>4.8600000000000003</v>
      </c>
      <c r="H37" s="17">
        <v>7.54</v>
      </c>
      <c r="I37" s="17">
        <v>35.85</v>
      </c>
      <c r="J37" s="17">
        <v>219.5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</row>
    <row r="38" spans="1:258" s="22" customFormat="1" ht="18.600000000000001" customHeight="1">
      <c r="A38" s="19"/>
      <c r="B38" s="174"/>
      <c r="C38" s="14" t="s">
        <v>43</v>
      </c>
      <c r="D38" s="16" t="s">
        <v>10</v>
      </c>
      <c r="E38" s="14" t="s">
        <v>44</v>
      </c>
      <c r="F38" s="29"/>
      <c r="G38" s="24"/>
      <c r="H38" s="24"/>
      <c r="I38" s="20">
        <v>11.09</v>
      </c>
      <c r="J38" s="20">
        <v>44.34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</row>
    <row r="39" spans="1:258">
      <c r="B39" s="174"/>
      <c r="C39" s="48" t="s">
        <v>68</v>
      </c>
      <c r="D39" s="49" t="s">
        <v>69</v>
      </c>
      <c r="E39" s="48">
        <v>40</v>
      </c>
      <c r="F39" s="23"/>
      <c r="G39" s="50">
        <v>5.08</v>
      </c>
      <c r="H39" s="51">
        <v>4.5999999999999996</v>
      </c>
      <c r="I39" s="50">
        <v>0.28000000000000003</v>
      </c>
      <c r="J39" s="51">
        <f>I39*4+H39*9+G39*4</f>
        <v>62.839999999999996</v>
      </c>
    </row>
    <row r="40" spans="1:258">
      <c r="B40" s="174"/>
      <c r="C40" s="20"/>
      <c r="D40" s="16" t="s">
        <v>45</v>
      </c>
      <c r="E40" s="15">
        <v>30</v>
      </c>
      <c r="F40" s="17"/>
      <c r="G40" s="17">
        <v>2.37</v>
      </c>
      <c r="H40" s="18">
        <v>0.3</v>
      </c>
      <c r="I40" s="17">
        <v>14.49</v>
      </c>
      <c r="J40" s="20">
        <f>I40*4+H40*9+G40*4</f>
        <v>70.14</v>
      </c>
    </row>
    <row r="41" spans="1:258">
      <c r="B41" s="174"/>
      <c r="C41" s="15" t="s">
        <v>46</v>
      </c>
      <c r="D41" s="16" t="s">
        <v>70</v>
      </c>
      <c r="E41" s="15">
        <v>150</v>
      </c>
      <c r="F41" s="17"/>
      <c r="G41" s="18">
        <v>2.25</v>
      </c>
      <c r="H41" s="18">
        <v>0.3</v>
      </c>
      <c r="I41" s="18">
        <v>32.700000000000003</v>
      </c>
      <c r="J41" s="20">
        <f>I41*4+H41*9+G41*4</f>
        <v>142.5</v>
      </c>
    </row>
    <row r="42" spans="1:258" ht="15" customHeight="1">
      <c r="B42" s="13"/>
      <c r="C42" s="169" t="s">
        <v>48</v>
      </c>
      <c r="D42" s="169"/>
      <c r="E42" s="32">
        <v>710</v>
      </c>
      <c r="F42" s="33">
        <v>99</v>
      </c>
      <c r="G42" s="34">
        <f>SUM(G36:G41)</f>
        <v>16.36</v>
      </c>
      <c r="H42" s="34">
        <f>SUM(H36:H41)</f>
        <v>18.04</v>
      </c>
      <c r="I42" s="34">
        <f>SUM(I36:I41)</f>
        <v>95.31</v>
      </c>
      <c r="J42" s="34">
        <f>SUM(J36:J41)</f>
        <v>592.22</v>
      </c>
      <c r="K42" s="35"/>
    </row>
    <row r="43" spans="1:258" ht="15" customHeight="1">
      <c r="B43" s="174" t="s">
        <v>24</v>
      </c>
      <c r="C43" s="14" t="s">
        <v>51</v>
      </c>
      <c r="D43" s="16" t="s">
        <v>71</v>
      </c>
      <c r="E43" s="14">
        <v>15</v>
      </c>
      <c r="F43" s="23"/>
      <c r="G43" s="25">
        <v>3.9</v>
      </c>
      <c r="H43" s="20">
        <v>3.92</v>
      </c>
      <c r="I43" s="24"/>
      <c r="J43" s="25">
        <v>51.6</v>
      </c>
    </row>
    <row r="44" spans="1:258">
      <c r="B44" s="174"/>
      <c r="C44" s="20"/>
      <c r="D44" s="16" t="s">
        <v>72</v>
      </c>
      <c r="E44" s="14">
        <v>90</v>
      </c>
      <c r="F44" s="23"/>
      <c r="G44" s="20">
        <v>21.57</v>
      </c>
      <c r="H44" s="25">
        <v>9.0500000000000007</v>
      </c>
      <c r="I44" s="20">
        <v>3.46</v>
      </c>
      <c r="J44" s="25">
        <v>163.63999999999999</v>
      </c>
    </row>
    <row r="45" spans="1:258" ht="18.95" customHeight="1">
      <c r="B45" s="174"/>
      <c r="C45" s="14" t="s">
        <v>73</v>
      </c>
      <c r="D45" s="52" t="s">
        <v>74</v>
      </c>
      <c r="E45" s="53">
        <v>155</v>
      </c>
      <c r="F45" s="23"/>
      <c r="G45" s="54">
        <v>6.6</v>
      </c>
      <c r="H45" s="55">
        <v>4.3</v>
      </c>
      <c r="I45" s="54">
        <v>42.3</v>
      </c>
      <c r="J45" s="54">
        <v>235</v>
      </c>
    </row>
    <row r="46" spans="1:258">
      <c r="B46" s="174"/>
      <c r="C46" s="14" t="s">
        <v>61</v>
      </c>
      <c r="D46" s="16" t="s">
        <v>62</v>
      </c>
      <c r="E46" s="14" t="s">
        <v>63</v>
      </c>
      <c r="F46" s="23"/>
      <c r="G46" s="20">
        <v>0.06</v>
      </c>
      <c r="H46" s="20">
        <v>0.01</v>
      </c>
      <c r="I46" s="20">
        <v>11.19</v>
      </c>
      <c r="J46" s="20">
        <v>46.28</v>
      </c>
    </row>
    <row r="47" spans="1:258">
      <c r="B47" s="174"/>
      <c r="C47" s="20"/>
      <c r="D47" s="16" t="s">
        <v>45</v>
      </c>
      <c r="E47" s="14">
        <v>30</v>
      </c>
      <c r="F47" s="23"/>
      <c r="G47" s="20">
        <v>2.37</v>
      </c>
      <c r="H47" s="25">
        <v>0.3</v>
      </c>
      <c r="I47" s="20">
        <v>14.49</v>
      </c>
      <c r="J47" s="25">
        <v>70.5</v>
      </c>
    </row>
    <row r="48" spans="1:258">
      <c r="B48" s="174"/>
      <c r="C48" s="14" t="s">
        <v>46</v>
      </c>
      <c r="D48" s="16" t="s">
        <v>50</v>
      </c>
      <c r="E48" s="14">
        <v>100</v>
      </c>
      <c r="F48" s="23"/>
      <c r="G48" s="25">
        <v>0.4</v>
      </c>
      <c r="H48" s="25">
        <v>0.4</v>
      </c>
      <c r="I48" s="25">
        <v>9.8000000000000007</v>
      </c>
      <c r="J48" s="14">
        <v>47</v>
      </c>
    </row>
    <row r="49" spans="1:258" ht="15" customHeight="1">
      <c r="B49" s="174"/>
      <c r="C49" s="169" t="s">
        <v>48</v>
      </c>
      <c r="D49" s="169"/>
      <c r="E49" s="32">
        <v>585</v>
      </c>
      <c r="F49" s="33">
        <v>99</v>
      </c>
      <c r="G49" s="34">
        <f>SUM(G43:G48)</f>
        <v>34.9</v>
      </c>
      <c r="H49" s="34">
        <f>SUM(H43:H48)</f>
        <v>17.98</v>
      </c>
      <c r="I49" s="34">
        <f>SUM(I43:I48)</f>
        <v>81.239999999999995</v>
      </c>
      <c r="J49" s="34">
        <f>SUM(J43:J48)</f>
        <v>614.02</v>
      </c>
      <c r="K49" s="35"/>
    </row>
    <row r="50" spans="1:258" ht="21" customHeight="1">
      <c r="B50" s="174" t="s">
        <v>23</v>
      </c>
      <c r="C50" s="15"/>
      <c r="D50" s="9" t="s">
        <v>75</v>
      </c>
      <c r="E50" s="15">
        <v>50</v>
      </c>
      <c r="F50" s="40"/>
      <c r="G50" s="17">
        <v>6.5</v>
      </c>
      <c r="H50" s="18">
        <v>12.5</v>
      </c>
      <c r="I50" s="17">
        <v>0</v>
      </c>
      <c r="J50" s="18">
        <v>138.5</v>
      </c>
    </row>
    <row r="51" spans="1:258" s="21" customFormat="1" ht="25.9" customHeight="1">
      <c r="A51" s="19"/>
      <c r="B51" s="174"/>
      <c r="C51" s="56">
        <v>171</v>
      </c>
      <c r="D51" s="57" t="s">
        <v>76</v>
      </c>
      <c r="E51" s="56">
        <v>155</v>
      </c>
      <c r="F51" s="40"/>
      <c r="G51" s="58">
        <v>6.6</v>
      </c>
      <c r="H51" s="58">
        <v>8.9</v>
      </c>
      <c r="I51" s="58">
        <v>32.4</v>
      </c>
      <c r="J51" s="58">
        <v>237</v>
      </c>
      <c r="K51" s="22"/>
    </row>
    <row r="52" spans="1:258" ht="20.100000000000001" customHeight="1">
      <c r="B52" s="174"/>
      <c r="C52" s="14" t="s">
        <v>43</v>
      </c>
      <c r="D52" s="16" t="s">
        <v>10</v>
      </c>
      <c r="E52" s="14" t="s">
        <v>44</v>
      </c>
      <c r="F52" s="23"/>
      <c r="G52" s="24"/>
      <c r="H52" s="24"/>
      <c r="I52" s="20">
        <v>11.09</v>
      </c>
      <c r="J52" s="20">
        <v>44.34</v>
      </c>
    </row>
    <row r="53" spans="1:258" ht="19.899999999999999" customHeight="1">
      <c r="B53" s="174"/>
      <c r="C53" s="20"/>
      <c r="D53" s="16" t="s">
        <v>45</v>
      </c>
      <c r="E53" s="14">
        <v>30</v>
      </c>
      <c r="F53" s="23"/>
      <c r="G53" s="20">
        <v>2.37</v>
      </c>
      <c r="H53" s="25">
        <v>0.3</v>
      </c>
      <c r="I53" s="20">
        <v>14.49</v>
      </c>
      <c r="J53" s="25">
        <v>70.5</v>
      </c>
    </row>
    <row r="54" spans="1:258">
      <c r="B54" s="174"/>
      <c r="C54" s="14" t="s">
        <v>46</v>
      </c>
      <c r="D54" s="16" t="s">
        <v>47</v>
      </c>
      <c r="E54" s="14">
        <v>100</v>
      </c>
      <c r="F54" s="23"/>
      <c r="G54" s="25">
        <v>0.4</v>
      </c>
      <c r="H54" s="25">
        <v>0.3</v>
      </c>
      <c r="I54" s="25">
        <v>10.9</v>
      </c>
      <c r="J54" s="14">
        <v>42</v>
      </c>
      <c r="K54" s="59"/>
    </row>
    <row r="55" spans="1:258" ht="15" customHeight="1">
      <c r="B55" s="174"/>
      <c r="C55" s="169" t="s">
        <v>48</v>
      </c>
      <c r="D55" s="169"/>
      <c r="E55" s="60">
        <v>535</v>
      </c>
      <c r="F55" s="33">
        <v>99</v>
      </c>
      <c r="G55" s="61">
        <f>SUM(G50:G54)</f>
        <v>15.87</v>
      </c>
      <c r="H55" s="61">
        <f>SUM(H50:H54)</f>
        <v>22</v>
      </c>
      <c r="I55" s="61">
        <f>SUM(I50:I54)</f>
        <v>68.88</v>
      </c>
      <c r="J55" s="61">
        <f>SUM(J50:J54)</f>
        <v>532.34</v>
      </c>
      <c r="K55" s="59"/>
    </row>
    <row r="56" spans="1:258" ht="27.2" customHeight="1">
      <c r="B56" s="174" t="s">
        <v>22</v>
      </c>
      <c r="C56" s="20" t="s">
        <v>77</v>
      </c>
      <c r="D56" s="16" t="s">
        <v>78</v>
      </c>
      <c r="E56" s="14">
        <v>200</v>
      </c>
      <c r="F56" s="20"/>
      <c r="G56" s="20">
        <v>6.96</v>
      </c>
      <c r="H56" s="20">
        <v>7.42</v>
      </c>
      <c r="I56" s="20">
        <v>34.68</v>
      </c>
      <c r="J56" s="20">
        <v>232.05</v>
      </c>
      <c r="K56" s="59"/>
    </row>
    <row r="57" spans="1:258" ht="27.2" customHeight="1">
      <c r="B57" s="174"/>
      <c r="C57" s="14"/>
      <c r="D57" s="16" t="s">
        <v>79</v>
      </c>
      <c r="E57" s="14">
        <v>100</v>
      </c>
      <c r="F57" s="29"/>
      <c r="G57" s="20">
        <v>7.63</v>
      </c>
      <c r="H57" s="20">
        <v>8.16</v>
      </c>
      <c r="I57" s="20">
        <v>31.26</v>
      </c>
      <c r="J57" s="20">
        <v>232.42</v>
      </c>
      <c r="K57" s="59"/>
    </row>
    <row r="58" spans="1:258" ht="21.95" customHeight="1">
      <c r="B58" s="174"/>
      <c r="C58" s="14" t="s">
        <v>55</v>
      </c>
      <c r="D58" s="16" t="s">
        <v>8</v>
      </c>
      <c r="E58" s="14">
        <v>180</v>
      </c>
      <c r="F58" s="23"/>
      <c r="G58" s="20">
        <v>3.5</v>
      </c>
      <c r="H58" s="20">
        <v>2.9</v>
      </c>
      <c r="I58" s="20">
        <v>22.58</v>
      </c>
      <c r="J58" s="20">
        <v>129.87</v>
      </c>
      <c r="K58" s="59"/>
    </row>
    <row r="59" spans="1:258" ht="22.9" customHeight="1">
      <c r="B59" s="174"/>
      <c r="C59" s="15" t="s">
        <v>46</v>
      </c>
      <c r="D59" s="16" t="s">
        <v>70</v>
      </c>
      <c r="E59" s="15">
        <v>150</v>
      </c>
      <c r="F59" s="17"/>
      <c r="G59" s="18">
        <v>2.25</v>
      </c>
      <c r="H59" s="18">
        <v>0.3</v>
      </c>
      <c r="I59" s="18">
        <v>32.700000000000003</v>
      </c>
      <c r="J59" s="20">
        <f>I59*4+H59*9+G59*4</f>
        <v>142.5</v>
      </c>
      <c r="K59" s="59"/>
    </row>
    <row r="60" spans="1:258" s="22" customFormat="1" ht="21" customHeight="1">
      <c r="A60" s="19"/>
      <c r="B60" s="174"/>
      <c r="C60" s="169" t="s">
        <v>48</v>
      </c>
      <c r="D60" s="169"/>
      <c r="E60" s="32">
        <f>SUM(E56:E59)</f>
        <v>630</v>
      </c>
      <c r="F60" s="62">
        <v>99</v>
      </c>
      <c r="G60" s="34">
        <f>G56+G57+G58+G59</f>
        <v>20.34</v>
      </c>
      <c r="H60" s="34">
        <f>H56+H57+H58+H59</f>
        <v>18.78</v>
      </c>
      <c r="I60" s="34">
        <f>I56+I57+I58+I59</f>
        <v>121.22</v>
      </c>
      <c r="J60" s="34">
        <f>J56+J57+J58+J59</f>
        <v>736.84</v>
      </c>
      <c r="K60" s="63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</row>
    <row r="61" spans="1:258" ht="15" customHeight="1">
      <c r="B61" s="13"/>
      <c r="C61" s="14" t="s">
        <v>51</v>
      </c>
      <c r="D61" s="16" t="s">
        <v>56</v>
      </c>
      <c r="E61" s="14">
        <v>10</v>
      </c>
      <c r="F61" s="33"/>
      <c r="G61" s="20">
        <v>0.08</v>
      </c>
      <c r="H61" s="20">
        <v>7.25</v>
      </c>
      <c r="I61" s="20">
        <v>0.13</v>
      </c>
      <c r="J61" s="20">
        <v>66.09</v>
      </c>
      <c r="K61" s="59"/>
    </row>
    <row r="62" spans="1:258" ht="19.350000000000001" customHeight="1">
      <c r="B62" s="174" t="s">
        <v>21</v>
      </c>
      <c r="C62" s="15"/>
      <c r="D62" s="16" t="s">
        <v>80</v>
      </c>
      <c r="E62" s="15">
        <v>120</v>
      </c>
      <c r="F62" s="17"/>
      <c r="G62" s="18">
        <v>7.6</v>
      </c>
      <c r="H62" s="18">
        <v>3.9</v>
      </c>
      <c r="I62" s="18">
        <v>0</v>
      </c>
      <c r="J62" s="20">
        <v>118.3</v>
      </c>
    </row>
    <row r="63" spans="1:258" s="21" customFormat="1" ht="28.9" customHeight="1">
      <c r="A63" s="19"/>
      <c r="B63" s="174"/>
      <c r="C63" s="14" t="s">
        <v>77</v>
      </c>
      <c r="D63" s="16" t="s">
        <v>81</v>
      </c>
      <c r="E63" s="64" t="s">
        <v>82</v>
      </c>
      <c r="F63" s="29"/>
      <c r="G63" s="65">
        <v>5.91</v>
      </c>
      <c r="H63" s="65">
        <v>5.72</v>
      </c>
      <c r="I63" s="65">
        <v>29.29</v>
      </c>
      <c r="J63" s="65">
        <v>192.238</v>
      </c>
    </row>
    <row r="64" spans="1:258">
      <c r="B64" s="174"/>
      <c r="C64" s="14" t="s">
        <v>61</v>
      </c>
      <c r="D64" s="16" t="s">
        <v>62</v>
      </c>
      <c r="E64" s="64" t="s">
        <v>63</v>
      </c>
      <c r="F64" s="23"/>
      <c r="G64" s="65">
        <v>0.06</v>
      </c>
      <c r="H64" s="65">
        <f>0.06</f>
        <v>0.06</v>
      </c>
      <c r="I64" s="65">
        <f>6.7</f>
        <v>6.7</v>
      </c>
      <c r="J64" s="65">
        <v>46.28</v>
      </c>
    </row>
    <row r="65" spans="2:11" customFormat="1">
      <c r="B65" s="174"/>
      <c r="C65" s="20"/>
      <c r="D65" s="16" t="s">
        <v>45</v>
      </c>
      <c r="E65" s="14">
        <v>30</v>
      </c>
      <c r="F65" s="23"/>
      <c r="G65" s="20">
        <v>2.37</v>
      </c>
      <c r="H65" s="25">
        <v>0.3</v>
      </c>
      <c r="I65" s="20">
        <v>14.49</v>
      </c>
      <c r="J65" s="25">
        <v>70.5</v>
      </c>
      <c r="K65" s="5"/>
    </row>
    <row r="66" spans="2:11" customFormat="1">
      <c r="B66" s="174"/>
      <c r="C66" s="14" t="s">
        <v>46</v>
      </c>
      <c r="D66" s="16" t="s">
        <v>47</v>
      </c>
      <c r="E66" s="14">
        <v>100</v>
      </c>
      <c r="F66" s="23"/>
      <c r="G66" s="25">
        <v>0.4</v>
      </c>
      <c r="H66" s="25">
        <v>0.3</v>
      </c>
      <c r="I66" s="25">
        <v>10.9</v>
      </c>
      <c r="J66" s="14">
        <v>42</v>
      </c>
      <c r="K66" s="5"/>
    </row>
    <row r="67" spans="2:11" customFormat="1">
      <c r="B67" s="174"/>
      <c r="C67" s="169" t="s">
        <v>48</v>
      </c>
      <c r="D67" s="169"/>
      <c r="E67" s="60">
        <v>560</v>
      </c>
      <c r="F67" s="33">
        <v>99</v>
      </c>
      <c r="G67" s="61">
        <f>SUM(G61:G66)</f>
        <v>16.419999999999998</v>
      </c>
      <c r="H67" s="61">
        <f>SUM(H61:H66)</f>
        <v>17.53</v>
      </c>
      <c r="I67" s="61">
        <f>SUM(I61:I66)</f>
        <v>61.51</v>
      </c>
      <c r="J67" s="61">
        <f>SUM(J61:J66)</f>
        <v>535.40800000000002</v>
      </c>
      <c r="K67" s="35"/>
    </row>
    <row r="68" spans="2:11" customFormat="1">
      <c r="B68" s="174" t="s">
        <v>20</v>
      </c>
      <c r="C68" s="66"/>
      <c r="D68" s="9" t="s">
        <v>75</v>
      </c>
      <c r="E68" s="15">
        <v>50</v>
      </c>
      <c r="F68" s="40"/>
      <c r="G68" s="17">
        <v>6.5</v>
      </c>
      <c r="H68" s="18">
        <v>12.5</v>
      </c>
      <c r="I68" s="17">
        <v>0</v>
      </c>
      <c r="J68" s="18">
        <v>138.5</v>
      </c>
      <c r="K68" s="5"/>
    </row>
    <row r="69" spans="2:11" customFormat="1">
      <c r="B69" s="174"/>
      <c r="C69" s="14" t="s">
        <v>73</v>
      </c>
      <c r="D69" s="52" t="s">
        <v>74</v>
      </c>
      <c r="E69" s="53">
        <v>155</v>
      </c>
      <c r="F69" s="23"/>
      <c r="G69" s="54">
        <v>6.6</v>
      </c>
      <c r="H69" s="55">
        <v>4.3</v>
      </c>
      <c r="I69" s="54">
        <v>42.3</v>
      </c>
      <c r="J69" s="54">
        <v>235</v>
      </c>
      <c r="K69" s="5"/>
    </row>
    <row r="70" spans="2:11" customFormat="1">
      <c r="B70" s="174"/>
      <c r="C70" s="14" t="s">
        <v>43</v>
      </c>
      <c r="D70" s="16" t="s">
        <v>10</v>
      </c>
      <c r="E70" s="14" t="s">
        <v>44</v>
      </c>
      <c r="F70" s="23"/>
      <c r="G70" s="24"/>
      <c r="H70" s="24"/>
      <c r="I70" s="20">
        <v>11.09</v>
      </c>
      <c r="J70" s="20">
        <v>44.34</v>
      </c>
      <c r="K70" s="5"/>
    </row>
    <row r="71" spans="2:11" customFormat="1">
      <c r="B71" s="174"/>
      <c r="C71" s="20"/>
      <c r="D71" s="16" t="s">
        <v>45</v>
      </c>
      <c r="E71" s="14">
        <v>30</v>
      </c>
      <c r="F71" s="23"/>
      <c r="G71" s="20">
        <v>2.37</v>
      </c>
      <c r="H71" s="25">
        <v>0.3</v>
      </c>
      <c r="I71" s="20">
        <v>14.49</v>
      </c>
      <c r="J71" s="25">
        <v>70.5</v>
      </c>
      <c r="K71" s="5"/>
    </row>
    <row r="72" spans="2:11" customFormat="1">
      <c r="B72" s="174"/>
      <c r="C72" s="14" t="s">
        <v>46</v>
      </c>
      <c r="D72" s="16" t="s">
        <v>50</v>
      </c>
      <c r="E72" s="14">
        <v>100</v>
      </c>
      <c r="F72" s="23"/>
      <c r="G72" s="25">
        <v>0.4</v>
      </c>
      <c r="H72" s="25">
        <v>0.4</v>
      </c>
      <c r="I72" s="25">
        <v>9.8000000000000007</v>
      </c>
      <c r="J72" s="14">
        <v>47</v>
      </c>
      <c r="K72" s="5"/>
    </row>
    <row r="73" spans="2:11" customFormat="1">
      <c r="B73" s="174"/>
      <c r="C73" s="169" t="s">
        <v>48</v>
      </c>
      <c r="D73" s="169"/>
      <c r="E73" s="32">
        <v>575</v>
      </c>
      <c r="F73" s="33">
        <v>99</v>
      </c>
      <c r="G73" s="34">
        <f>SUM(G68:G72)</f>
        <v>15.87</v>
      </c>
      <c r="H73" s="34">
        <f>SUM(H68:H72)</f>
        <v>17.5</v>
      </c>
      <c r="I73" s="34">
        <f>SUM(I68:I72)</f>
        <v>77.679999999999993</v>
      </c>
      <c r="J73" s="34">
        <f>SUM(J68:J72)</f>
        <v>535.34</v>
      </c>
      <c r="K73" s="35"/>
    </row>
    <row r="74" spans="2:11" customFormat="1">
      <c r="B74" s="13"/>
      <c r="C74" s="14"/>
      <c r="D74" s="16" t="s">
        <v>64</v>
      </c>
      <c r="E74" s="14">
        <v>18</v>
      </c>
      <c r="F74" s="23"/>
      <c r="G74" s="20">
        <v>1.8</v>
      </c>
      <c r="H74" s="20">
        <v>5.3</v>
      </c>
      <c r="I74" s="20">
        <v>0.9</v>
      </c>
      <c r="J74" s="20">
        <v>52.9</v>
      </c>
      <c r="K74" s="5"/>
    </row>
    <row r="75" spans="2:11" customFormat="1">
      <c r="B75" s="174" t="s">
        <v>19</v>
      </c>
      <c r="C75" s="20" t="s">
        <v>65</v>
      </c>
      <c r="D75" s="9" t="s">
        <v>83</v>
      </c>
      <c r="E75" s="14">
        <v>200</v>
      </c>
      <c r="F75" s="23"/>
      <c r="G75" s="55">
        <v>17.78</v>
      </c>
      <c r="H75" s="55">
        <v>10.52</v>
      </c>
      <c r="I75" s="55">
        <v>22.9</v>
      </c>
      <c r="J75" s="55">
        <v>255.13</v>
      </c>
      <c r="K75" s="5"/>
    </row>
    <row r="76" spans="2:11" customFormat="1">
      <c r="B76" s="174"/>
      <c r="C76" s="14" t="s">
        <v>61</v>
      </c>
      <c r="D76" s="16" t="s">
        <v>62</v>
      </c>
      <c r="E76" s="64" t="s">
        <v>63</v>
      </c>
      <c r="F76" s="23"/>
      <c r="G76" s="65">
        <v>0.06</v>
      </c>
      <c r="H76" s="65">
        <f>0.06</f>
        <v>0.06</v>
      </c>
      <c r="I76" s="65">
        <f>6.7</f>
        <v>6.7</v>
      </c>
      <c r="J76" s="65">
        <v>46.28</v>
      </c>
      <c r="K76" s="5"/>
    </row>
    <row r="77" spans="2:11" customFormat="1">
      <c r="B77" s="174"/>
      <c r="C77" s="20"/>
      <c r="D77" s="16" t="s">
        <v>45</v>
      </c>
      <c r="E77" s="14">
        <v>30</v>
      </c>
      <c r="F77" s="23"/>
      <c r="G77" s="20">
        <v>2.37</v>
      </c>
      <c r="H77" s="25">
        <v>0.3</v>
      </c>
      <c r="I77" s="20">
        <v>14.49</v>
      </c>
      <c r="J77" s="25">
        <v>70.5</v>
      </c>
      <c r="K77" s="5"/>
    </row>
    <row r="78" spans="2:11" customFormat="1">
      <c r="B78" s="174"/>
      <c r="C78" s="15" t="s">
        <v>46</v>
      </c>
      <c r="D78" s="16" t="s">
        <v>70</v>
      </c>
      <c r="E78" s="15">
        <v>150</v>
      </c>
      <c r="F78" s="17"/>
      <c r="G78" s="18">
        <v>2.25</v>
      </c>
      <c r="H78" s="18">
        <v>0.3</v>
      </c>
      <c r="I78" s="18">
        <v>32.700000000000003</v>
      </c>
      <c r="J78" s="20">
        <f>I78*4+H78*9+G78*4</f>
        <v>142.5</v>
      </c>
      <c r="K78" s="5"/>
    </row>
    <row r="79" spans="2:11" customFormat="1">
      <c r="B79" s="174"/>
      <c r="C79" s="169" t="s">
        <v>48</v>
      </c>
      <c r="D79" s="169"/>
      <c r="E79" s="32">
        <v>598</v>
      </c>
      <c r="F79" s="33">
        <v>99</v>
      </c>
      <c r="G79" s="34">
        <f>SUM(G74:G78)</f>
        <v>24.26</v>
      </c>
      <c r="H79" s="34">
        <f>SUM(H74:H78)</f>
        <v>16.48</v>
      </c>
      <c r="I79" s="34">
        <f>SUM(I74:I78)</f>
        <v>77.69</v>
      </c>
      <c r="J79" s="34">
        <f>SUM(J74:J78)</f>
        <v>567.30999999999995</v>
      </c>
      <c r="K79" s="35"/>
    </row>
    <row r="80" spans="2:11" customFormat="1">
      <c r="B80" s="174" t="s">
        <v>18</v>
      </c>
      <c r="C80" s="15" t="s">
        <v>39</v>
      </c>
      <c r="D80" s="16" t="s">
        <v>40</v>
      </c>
      <c r="E80" s="15">
        <v>15</v>
      </c>
      <c r="F80" s="17"/>
      <c r="G80" s="17">
        <v>1.94</v>
      </c>
      <c r="H80" s="17">
        <v>3.27</v>
      </c>
      <c r="I80" s="17">
        <v>0.28999999999999998</v>
      </c>
      <c r="J80" s="18">
        <v>38.4</v>
      </c>
      <c r="K80" s="5"/>
    </row>
    <row r="81" spans="1:258" ht="31.7" customHeight="1">
      <c r="B81" s="174"/>
      <c r="C81" s="20" t="s">
        <v>41</v>
      </c>
      <c r="D81" s="16" t="s">
        <v>84</v>
      </c>
      <c r="E81" s="14">
        <v>160</v>
      </c>
      <c r="F81" s="20"/>
      <c r="G81" s="20">
        <v>21.68</v>
      </c>
      <c r="H81" s="20">
        <v>11.52</v>
      </c>
      <c r="I81" s="20">
        <v>32.82</v>
      </c>
      <c r="J81" s="20">
        <v>325.01</v>
      </c>
    </row>
    <row r="82" spans="1:258">
      <c r="B82" s="174"/>
      <c r="C82" s="14" t="s">
        <v>43</v>
      </c>
      <c r="D82" s="16" t="s">
        <v>10</v>
      </c>
      <c r="E82" s="14" t="s">
        <v>44</v>
      </c>
      <c r="F82" s="23"/>
      <c r="G82" s="24"/>
      <c r="H82" s="24"/>
      <c r="I82" s="20">
        <v>11.09</v>
      </c>
      <c r="J82" s="20">
        <v>44.34</v>
      </c>
    </row>
    <row r="83" spans="1:258">
      <c r="B83" s="174"/>
      <c r="C83" s="20"/>
      <c r="D83" s="16" t="s">
        <v>45</v>
      </c>
      <c r="E83" s="14">
        <v>30</v>
      </c>
      <c r="F83" s="23"/>
      <c r="G83" s="20">
        <v>2.37</v>
      </c>
      <c r="H83" s="25">
        <v>0.3</v>
      </c>
      <c r="I83" s="20">
        <v>14.49</v>
      </c>
      <c r="J83" s="25">
        <v>70.5</v>
      </c>
    </row>
    <row r="84" spans="1:258">
      <c r="B84" s="174"/>
      <c r="C84" s="14" t="s">
        <v>46</v>
      </c>
      <c r="D84" s="16" t="s">
        <v>50</v>
      </c>
      <c r="E84" s="14">
        <v>100</v>
      </c>
      <c r="F84" s="23"/>
      <c r="G84" s="25">
        <v>0.4</v>
      </c>
      <c r="H84" s="25">
        <v>0.4</v>
      </c>
      <c r="I84" s="25">
        <v>9.8000000000000007</v>
      </c>
      <c r="J84" s="14">
        <v>47</v>
      </c>
    </row>
    <row r="85" spans="1:258" ht="15" customHeight="1">
      <c r="B85" s="174"/>
      <c r="C85" s="169" t="s">
        <v>48</v>
      </c>
      <c r="D85" s="169"/>
      <c r="E85" s="32">
        <v>505</v>
      </c>
      <c r="F85" s="33">
        <v>99</v>
      </c>
      <c r="G85" s="34">
        <f>SUM(G80:G84)</f>
        <v>26.39</v>
      </c>
      <c r="H85" s="34">
        <f>SUM(H80:H84)</f>
        <v>15.49</v>
      </c>
      <c r="I85" s="34">
        <f>SUM(I80:I84)</f>
        <v>68.490000000000009</v>
      </c>
      <c r="J85" s="34">
        <f>SUM(J80:J84)</f>
        <v>525.25</v>
      </c>
      <c r="K85" s="35"/>
    </row>
    <row r="86" spans="1:258" ht="15" customHeight="1">
      <c r="B86" s="174" t="s">
        <v>17</v>
      </c>
      <c r="C86" s="14" t="s">
        <v>51</v>
      </c>
      <c r="D86" s="9" t="s">
        <v>52</v>
      </c>
      <c r="E86" s="14">
        <v>10</v>
      </c>
      <c r="F86" s="17"/>
      <c r="G86" s="20">
        <v>0.12</v>
      </c>
      <c r="H86" s="20">
        <v>6.2</v>
      </c>
      <c r="I86" s="20">
        <v>1.96</v>
      </c>
      <c r="J86" s="20">
        <v>66.400000000000006</v>
      </c>
    </row>
    <row r="87" spans="1:258" s="22" customFormat="1" ht="20.45" customHeight="1">
      <c r="A87" s="19"/>
      <c r="B87" s="174"/>
      <c r="C87" s="20" t="s">
        <v>85</v>
      </c>
      <c r="D87" s="16" t="s">
        <v>86</v>
      </c>
      <c r="E87" s="14" t="s">
        <v>87</v>
      </c>
      <c r="F87" s="23"/>
      <c r="G87" s="20">
        <v>8.9</v>
      </c>
      <c r="H87" s="20">
        <v>5.6</v>
      </c>
      <c r="I87" s="20">
        <v>63.2</v>
      </c>
      <c r="J87" s="20">
        <v>304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</row>
    <row r="88" spans="1:258">
      <c r="B88" s="174"/>
      <c r="C88" s="14" t="s">
        <v>55</v>
      </c>
      <c r="D88" s="16" t="s">
        <v>8</v>
      </c>
      <c r="E88" s="14">
        <v>180</v>
      </c>
      <c r="F88" s="23"/>
      <c r="G88" s="20">
        <v>3.5</v>
      </c>
      <c r="H88" s="20">
        <v>2.9</v>
      </c>
      <c r="I88" s="20">
        <v>22.58</v>
      </c>
      <c r="J88" s="20">
        <v>129.87</v>
      </c>
    </row>
    <row r="89" spans="1:258">
      <c r="B89" s="174"/>
      <c r="C89" s="20"/>
      <c r="D89" s="16" t="s">
        <v>45</v>
      </c>
      <c r="E89" s="14">
        <v>30</v>
      </c>
      <c r="F89" s="23"/>
      <c r="G89" s="20">
        <v>2.37</v>
      </c>
      <c r="H89" s="25">
        <v>0.3</v>
      </c>
      <c r="I89" s="20">
        <v>14.49</v>
      </c>
      <c r="J89" s="25">
        <v>70.5</v>
      </c>
    </row>
    <row r="90" spans="1:258">
      <c r="B90" s="13"/>
      <c r="C90" s="14" t="s">
        <v>46</v>
      </c>
      <c r="D90" s="16" t="s">
        <v>50</v>
      </c>
      <c r="E90" s="14">
        <v>100</v>
      </c>
      <c r="F90" s="23"/>
      <c r="G90" s="25">
        <v>0.4</v>
      </c>
      <c r="H90" s="25">
        <v>0.4</v>
      </c>
      <c r="I90" s="25">
        <v>9.8000000000000007</v>
      </c>
      <c r="J90" s="14">
        <v>47</v>
      </c>
    </row>
    <row r="91" spans="1:258" ht="15" customHeight="1">
      <c r="B91" s="13"/>
      <c r="C91" s="169" t="s">
        <v>48</v>
      </c>
      <c r="D91" s="169"/>
      <c r="E91" s="32">
        <v>582</v>
      </c>
      <c r="F91" s="33">
        <v>99</v>
      </c>
      <c r="G91" s="34">
        <f>SUM(G86:G90)</f>
        <v>15.290000000000001</v>
      </c>
      <c r="H91" s="34">
        <f>SUM(H86:H90)</f>
        <v>15.400000000000002</v>
      </c>
      <c r="I91" s="34">
        <f>SUM(I86:I90)</f>
        <v>112.02999999999999</v>
      </c>
      <c r="J91" s="34">
        <f>SUM(J86:J90)</f>
        <v>617.77</v>
      </c>
      <c r="K91" s="35"/>
    </row>
    <row r="92" spans="1:258" ht="15" customHeight="1">
      <c r="B92" s="174" t="s">
        <v>16</v>
      </c>
      <c r="C92" s="67" t="s">
        <v>88</v>
      </c>
      <c r="D92" s="68" t="s">
        <v>89</v>
      </c>
      <c r="E92" s="67" t="s">
        <v>90</v>
      </c>
      <c r="F92" s="40"/>
      <c r="G92" s="55">
        <v>12.93</v>
      </c>
      <c r="H92" s="55">
        <v>16.22</v>
      </c>
      <c r="I92" s="55">
        <v>11.76</v>
      </c>
      <c r="J92" s="55">
        <v>244.79</v>
      </c>
    </row>
    <row r="93" spans="1:258">
      <c r="B93" s="174"/>
      <c r="C93" s="56">
        <v>171</v>
      </c>
      <c r="D93" s="57" t="s">
        <v>91</v>
      </c>
      <c r="E93" s="56">
        <v>150</v>
      </c>
      <c r="F93" s="40"/>
      <c r="G93" s="58">
        <v>6.6</v>
      </c>
      <c r="H93" s="58">
        <v>8.9</v>
      </c>
      <c r="I93" s="58">
        <v>32.4</v>
      </c>
      <c r="J93" s="58">
        <v>237</v>
      </c>
    </row>
    <row r="94" spans="1:258">
      <c r="B94" s="174"/>
      <c r="C94" s="14" t="s">
        <v>61</v>
      </c>
      <c r="D94" s="16" t="s">
        <v>62</v>
      </c>
      <c r="E94" s="14">
        <v>200</v>
      </c>
      <c r="F94" s="23"/>
      <c r="G94" s="20">
        <v>0.06</v>
      </c>
      <c r="H94" s="20">
        <v>0.01</v>
      </c>
      <c r="I94" s="20">
        <v>11.19</v>
      </c>
      <c r="J94" s="20">
        <v>46.28</v>
      </c>
    </row>
    <row r="95" spans="1:258">
      <c r="B95" s="174"/>
      <c r="C95" s="20"/>
      <c r="D95" s="16" t="s">
        <v>45</v>
      </c>
      <c r="E95" s="14">
        <v>30</v>
      </c>
      <c r="F95" s="23"/>
      <c r="G95" s="20">
        <v>2.37</v>
      </c>
      <c r="H95" s="25">
        <v>0.3</v>
      </c>
      <c r="I95" s="20">
        <v>14.49</v>
      </c>
      <c r="J95" s="25">
        <v>70.5</v>
      </c>
    </row>
    <row r="96" spans="1:258">
      <c r="B96" s="174"/>
      <c r="C96" s="15" t="s">
        <v>46</v>
      </c>
      <c r="D96" s="16" t="s">
        <v>70</v>
      </c>
      <c r="E96" s="15">
        <v>150</v>
      </c>
      <c r="F96" s="17"/>
      <c r="G96" s="18">
        <v>2.25</v>
      </c>
      <c r="H96" s="18">
        <v>0.3</v>
      </c>
      <c r="I96" s="18">
        <v>32.700000000000003</v>
      </c>
      <c r="J96" s="20">
        <f>I96*4+H96*9+G96*4</f>
        <v>142.5</v>
      </c>
    </row>
    <row r="97" spans="1:11" customFormat="1">
      <c r="A97" s="1"/>
      <c r="B97" s="13"/>
      <c r="C97" s="169" t="s">
        <v>48</v>
      </c>
      <c r="D97" s="169"/>
      <c r="E97" s="32">
        <f>SUM(E92:E96)</f>
        <v>530</v>
      </c>
      <c r="F97" s="69">
        <v>99</v>
      </c>
      <c r="G97" s="34">
        <f>SUM(G92:G96)</f>
        <v>24.21</v>
      </c>
      <c r="H97" s="34">
        <f>SUM(H92:H96)</f>
        <v>25.73</v>
      </c>
      <c r="I97" s="34">
        <f>SUM(I92:I96)</f>
        <v>102.53999999999999</v>
      </c>
      <c r="J97" s="34">
        <f>SUM(J92:J96)</f>
        <v>741.06999999999994</v>
      </c>
      <c r="K97" s="35"/>
    </row>
    <row r="98" spans="1:11" customFormat="1">
      <c r="A98" s="1"/>
      <c r="B98" s="174" t="s">
        <v>15</v>
      </c>
      <c r="C98" s="70" t="s">
        <v>92</v>
      </c>
      <c r="D98" s="71" t="s">
        <v>93</v>
      </c>
      <c r="E98" s="70">
        <v>150</v>
      </c>
      <c r="F98" s="23"/>
      <c r="G98" s="72">
        <f>18.41+0.64</f>
        <v>19.05</v>
      </c>
      <c r="H98" s="72">
        <f>16.28+2.52</f>
        <v>18.8</v>
      </c>
      <c r="I98" s="72">
        <f>3.82+2.96</f>
        <v>6.7799999999999994</v>
      </c>
      <c r="J98" s="72">
        <f>236.66+37.08</f>
        <v>273.74</v>
      </c>
      <c r="K98" s="5"/>
    </row>
    <row r="99" spans="1:11" customFormat="1">
      <c r="A99" s="1"/>
      <c r="B99" s="174"/>
      <c r="C99" s="14" t="s">
        <v>61</v>
      </c>
      <c r="D99" s="16" t="s">
        <v>62</v>
      </c>
      <c r="E99" s="73" t="s">
        <v>63</v>
      </c>
      <c r="F99" s="23"/>
      <c r="G99" s="74">
        <v>0.06</v>
      </c>
      <c r="H99" s="74">
        <v>0.01</v>
      </c>
      <c r="I99" s="74">
        <v>11.19</v>
      </c>
      <c r="J99" s="74">
        <v>46.28</v>
      </c>
      <c r="K99" s="5"/>
    </row>
    <row r="100" spans="1:11" customFormat="1">
      <c r="A100" s="1"/>
      <c r="B100" s="174"/>
      <c r="C100" s="20"/>
      <c r="D100" s="16" t="s">
        <v>45</v>
      </c>
      <c r="E100" s="14">
        <v>30</v>
      </c>
      <c r="F100" s="23"/>
      <c r="G100" s="20">
        <v>2.37</v>
      </c>
      <c r="H100" s="25">
        <v>0.3</v>
      </c>
      <c r="I100" s="20">
        <v>14.49</v>
      </c>
      <c r="J100" s="25">
        <v>70.5</v>
      </c>
      <c r="K100" s="5"/>
    </row>
    <row r="101" spans="1:11" customFormat="1">
      <c r="A101" s="1"/>
      <c r="B101" s="174"/>
      <c r="C101" s="14" t="s">
        <v>46</v>
      </c>
      <c r="D101" s="16" t="s">
        <v>94</v>
      </c>
      <c r="E101" s="14">
        <v>42</v>
      </c>
      <c r="F101" s="23"/>
      <c r="G101" s="25">
        <v>3.5</v>
      </c>
      <c r="H101" s="25">
        <v>4</v>
      </c>
      <c r="I101" s="25">
        <v>16</v>
      </c>
      <c r="J101" s="14">
        <v>110</v>
      </c>
      <c r="K101" s="5"/>
    </row>
    <row r="102" spans="1:11" customFormat="1">
      <c r="A102" s="1"/>
      <c r="B102" s="174"/>
      <c r="C102" s="14" t="s">
        <v>46</v>
      </c>
      <c r="D102" s="16" t="s">
        <v>50</v>
      </c>
      <c r="E102" s="14">
        <v>100</v>
      </c>
      <c r="F102" s="23"/>
      <c r="G102" s="25">
        <v>0.4</v>
      </c>
      <c r="H102" s="25">
        <v>0.4</v>
      </c>
      <c r="I102" s="25">
        <v>9.8000000000000007</v>
      </c>
      <c r="J102" s="14">
        <v>47</v>
      </c>
      <c r="K102" s="5"/>
    </row>
    <row r="103" spans="1:11" customFormat="1">
      <c r="A103" s="1"/>
      <c r="B103" s="174"/>
      <c r="C103" s="169" t="s">
        <v>48</v>
      </c>
      <c r="D103" s="169"/>
      <c r="E103" s="32">
        <v>522</v>
      </c>
      <c r="F103" s="33">
        <v>99</v>
      </c>
      <c r="G103" s="34">
        <f>SUM(G98:G102)</f>
        <v>25.38</v>
      </c>
      <c r="H103" s="34">
        <f>SUM(H98:H102)</f>
        <v>23.51</v>
      </c>
      <c r="I103" s="34">
        <f>SUM(I98:I102)</f>
        <v>58.260000000000005</v>
      </c>
      <c r="J103" s="34">
        <f>SUM(J98:J102)</f>
        <v>547.52</v>
      </c>
      <c r="K103" s="35"/>
    </row>
    <row r="104" spans="1:11" customFormat="1">
      <c r="A104" s="1"/>
      <c r="B104" s="174" t="s">
        <v>14</v>
      </c>
      <c r="C104" s="14" t="s">
        <v>51</v>
      </c>
      <c r="D104" s="16" t="s">
        <v>71</v>
      </c>
      <c r="E104" s="14">
        <v>15</v>
      </c>
      <c r="F104" s="23"/>
      <c r="G104" s="25">
        <v>3.9</v>
      </c>
      <c r="H104" s="20">
        <v>3.92</v>
      </c>
      <c r="I104" s="24"/>
      <c r="J104" s="25">
        <v>51.6</v>
      </c>
      <c r="K104" s="5"/>
    </row>
    <row r="105" spans="1:11" customFormat="1">
      <c r="A105" s="1"/>
      <c r="B105" s="174"/>
      <c r="C105" s="75">
        <v>294</v>
      </c>
      <c r="D105" s="39" t="s">
        <v>95</v>
      </c>
      <c r="E105" s="75">
        <v>90</v>
      </c>
      <c r="F105" s="29"/>
      <c r="G105" s="55">
        <v>12.16</v>
      </c>
      <c r="H105" s="55">
        <v>9.8000000000000007</v>
      </c>
      <c r="I105" s="55">
        <v>14.5</v>
      </c>
      <c r="J105" s="55">
        <v>133.99</v>
      </c>
      <c r="K105" s="5"/>
    </row>
    <row r="106" spans="1:11" customFormat="1">
      <c r="A106" s="1"/>
      <c r="B106" s="174"/>
      <c r="C106" s="14" t="s">
        <v>73</v>
      </c>
      <c r="D106" s="52" t="s">
        <v>74</v>
      </c>
      <c r="E106" s="53">
        <v>155</v>
      </c>
      <c r="F106" s="23"/>
      <c r="G106" s="54">
        <v>6.6</v>
      </c>
      <c r="H106" s="55">
        <v>4.3</v>
      </c>
      <c r="I106" s="54">
        <v>42.3</v>
      </c>
      <c r="J106" s="54">
        <v>235</v>
      </c>
      <c r="K106" s="5"/>
    </row>
    <row r="107" spans="1:11" customFormat="1">
      <c r="A107" s="1"/>
      <c r="B107" s="174"/>
      <c r="C107" s="14" t="s">
        <v>43</v>
      </c>
      <c r="D107" s="16" t="s">
        <v>10</v>
      </c>
      <c r="E107" s="14">
        <v>200</v>
      </c>
      <c r="F107" s="23"/>
      <c r="G107" s="24"/>
      <c r="H107" s="24"/>
      <c r="I107" s="20">
        <v>11.09</v>
      </c>
      <c r="J107" s="20">
        <v>44.34</v>
      </c>
      <c r="K107" s="5"/>
    </row>
    <row r="108" spans="1:11" customFormat="1">
      <c r="A108" s="1"/>
      <c r="B108" s="174"/>
      <c r="C108" s="20"/>
      <c r="D108" s="16" t="s">
        <v>45</v>
      </c>
      <c r="E108" s="14">
        <v>30</v>
      </c>
      <c r="F108" s="23"/>
      <c r="G108" s="20">
        <v>2.37</v>
      </c>
      <c r="H108" s="25">
        <v>0.3</v>
      </c>
      <c r="I108" s="20">
        <v>14.49</v>
      </c>
      <c r="J108" s="25">
        <v>70.5</v>
      </c>
      <c r="K108" s="5"/>
    </row>
    <row r="109" spans="1:11" customFormat="1">
      <c r="A109" s="1"/>
      <c r="B109" s="174"/>
      <c r="C109" s="14" t="s">
        <v>46</v>
      </c>
      <c r="D109" s="16" t="s">
        <v>50</v>
      </c>
      <c r="E109" s="14">
        <v>100</v>
      </c>
      <c r="F109" s="23"/>
      <c r="G109" s="25">
        <v>0.4</v>
      </c>
      <c r="H109" s="25">
        <v>0.4</v>
      </c>
      <c r="I109" s="25">
        <v>9.8000000000000007</v>
      </c>
      <c r="J109" s="14">
        <v>47</v>
      </c>
      <c r="K109" s="5"/>
    </row>
    <row r="110" spans="1:11" customFormat="1">
      <c r="A110" s="1"/>
      <c r="B110" s="174"/>
      <c r="C110" s="169" t="s">
        <v>48</v>
      </c>
      <c r="D110" s="169"/>
      <c r="E110" s="32">
        <f>SUM(E104:E109)</f>
        <v>590</v>
      </c>
      <c r="F110" s="33">
        <v>99</v>
      </c>
      <c r="G110" s="34">
        <f>SUM(G104:G109)</f>
        <v>25.429999999999996</v>
      </c>
      <c r="H110" s="34">
        <f>SUM(H104:H109)</f>
        <v>18.72</v>
      </c>
      <c r="I110" s="34">
        <f>SUM(I104:I109)</f>
        <v>92.179999999999993</v>
      </c>
      <c r="J110" s="34">
        <f>SUM(J104:J109)</f>
        <v>582.43000000000006</v>
      </c>
      <c r="K110" s="35"/>
    </row>
    <row r="111" spans="1:11" customFormat="1">
      <c r="A111" s="1"/>
      <c r="B111" s="174" t="s">
        <v>13</v>
      </c>
      <c r="C111" s="20"/>
      <c r="D111" s="16" t="s">
        <v>80</v>
      </c>
      <c r="E111" s="15">
        <v>120</v>
      </c>
      <c r="F111" s="17"/>
      <c r="G111" s="18">
        <v>7.6</v>
      </c>
      <c r="H111" s="18">
        <v>3.9</v>
      </c>
      <c r="I111" s="18">
        <v>0</v>
      </c>
      <c r="J111" s="20">
        <v>118.3</v>
      </c>
      <c r="K111" s="5"/>
    </row>
    <row r="112" spans="1:11" s="21" customFormat="1">
      <c r="A112" s="19"/>
      <c r="B112" s="174"/>
      <c r="C112" s="76">
        <v>173.05</v>
      </c>
      <c r="D112" s="31" t="s">
        <v>96</v>
      </c>
      <c r="E112" s="76" t="s">
        <v>97</v>
      </c>
      <c r="F112" s="23"/>
      <c r="G112" s="77">
        <v>8.4</v>
      </c>
      <c r="H112" s="77">
        <v>11.08</v>
      </c>
      <c r="I112" s="77">
        <v>42.3</v>
      </c>
      <c r="J112" s="77">
        <f>I112*4+H112*9+G112*4</f>
        <v>302.52</v>
      </c>
    </row>
    <row r="113" spans="2:11" customFormat="1">
      <c r="B113" s="174"/>
      <c r="C113" s="14" t="s">
        <v>61</v>
      </c>
      <c r="D113" s="16" t="s">
        <v>62</v>
      </c>
      <c r="E113" s="73" t="s">
        <v>63</v>
      </c>
      <c r="F113" s="23"/>
      <c r="G113" s="74">
        <v>0.06</v>
      </c>
      <c r="H113" s="74">
        <v>0.01</v>
      </c>
      <c r="I113" s="74">
        <v>11.19</v>
      </c>
      <c r="J113" s="74">
        <v>46.28</v>
      </c>
      <c r="K113" s="5"/>
    </row>
    <row r="114" spans="2:11" customFormat="1">
      <c r="B114" s="174"/>
      <c r="C114" s="20"/>
      <c r="D114" s="16" t="s">
        <v>45</v>
      </c>
      <c r="E114" s="14">
        <v>30</v>
      </c>
      <c r="F114" s="23"/>
      <c r="G114" s="20">
        <v>2.37</v>
      </c>
      <c r="H114" s="25">
        <v>0.3</v>
      </c>
      <c r="I114" s="20">
        <v>14.49</v>
      </c>
      <c r="J114" s="25">
        <v>70.5</v>
      </c>
      <c r="K114" s="5"/>
    </row>
    <row r="115" spans="2:11" customFormat="1">
      <c r="B115" s="174"/>
      <c r="C115" s="14" t="s">
        <v>46</v>
      </c>
      <c r="D115" s="16" t="s">
        <v>50</v>
      </c>
      <c r="E115" s="14">
        <v>100</v>
      </c>
      <c r="F115" s="23"/>
      <c r="G115" s="25">
        <v>0.4</v>
      </c>
      <c r="H115" s="25">
        <v>0.4</v>
      </c>
      <c r="I115" s="25">
        <v>9.8000000000000007</v>
      </c>
      <c r="J115" s="14">
        <v>47</v>
      </c>
      <c r="K115" s="5"/>
    </row>
    <row r="116" spans="2:11" customFormat="1">
      <c r="B116" s="174"/>
      <c r="C116" s="169" t="s">
        <v>48</v>
      </c>
      <c r="D116" s="169"/>
      <c r="E116" s="78">
        <v>650</v>
      </c>
      <c r="F116" s="33">
        <v>99</v>
      </c>
      <c r="G116" s="79">
        <f>SUM(G111:G115)</f>
        <v>18.829999999999998</v>
      </c>
      <c r="H116" s="79">
        <f>SUM(H111:H115)</f>
        <v>15.690000000000001</v>
      </c>
      <c r="I116" s="79">
        <f>SUM(I111:I115)</f>
        <v>77.779999999999987</v>
      </c>
      <c r="J116" s="79">
        <f>SUM(J111:J115)</f>
        <v>584.6</v>
      </c>
      <c r="K116" s="35"/>
    </row>
    <row r="117" spans="2:11" customFormat="1" ht="31.5">
      <c r="B117" s="177" t="s">
        <v>12</v>
      </c>
      <c r="C117" s="17" t="s">
        <v>65</v>
      </c>
      <c r="D117" s="16" t="s">
        <v>98</v>
      </c>
      <c r="E117" s="15" t="s">
        <v>82</v>
      </c>
      <c r="F117" s="45"/>
      <c r="G117" s="17">
        <v>4.8600000000000003</v>
      </c>
      <c r="H117" s="17">
        <v>7.54</v>
      </c>
      <c r="I117" s="17">
        <v>35.85</v>
      </c>
      <c r="J117" s="17">
        <v>219.5</v>
      </c>
      <c r="K117" s="5"/>
    </row>
    <row r="118" spans="2:11" customFormat="1">
      <c r="B118" s="177"/>
      <c r="C118" s="14">
        <v>486</v>
      </c>
      <c r="D118" s="16" t="s">
        <v>11</v>
      </c>
      <c r="E118" s="14">
        <v>100</v>
      </c>
      <c r="F118" s="23"/>
      <c r="G118" s="20">
        <v>7.63</v>
      </c>
      <c r="H118" s="20">
        <v>8.16</v>
      </c>
      <c r="I118" s="20">
        <v>31.26</v>
      </c>
      <c r="J118" s="20">
        <v>232.42</v>
      </c>
      <c r="K118" s="5"/>
    </row>
    <row r="119" spans="2:11" customFormat="1">
      <c r="B119" s="177"/>
      <c r="C119" s="14" t="s">
        <v>43</v>
      </c>
      <c r="D119" s="16" t="s">
        <v>10</v>
      </c>
      <c r="E119" s="14" t="s">
        <v>44</v>
      </c>
      <c r="F119" s="23"/>
      <c r="G119" s="24"/>
      <c r="H119" s="24"/>
      <c r="I119" s="20">
        <v>11.09</v>
      </c>
      <c r="J119" s="20">
        <v>44.34</v>
      </c>
      <c r="K119" s="5"/>
    </row>
    <row r="120" spans="2:11" customFormat="1">
      <c r="B120" s="177"/>
      <c r="C120" s="20"/>
      <c r="D120" s="16" t="s">
        <v>45</v>
      </c>
      <c r="E120" s="14">
        <v>30</v>
      </c>
      <c r="F120" s="23"/>
      <c r="G120" s="20">
        <v>2.37</v>
      </c>
      <c r="H120" s="25">
        <v>0.3</v>
      </c>
      <c r="I120" s="20">
        <v>14.49</v>
      </c>
      <c r="J120" s="25">
        <v>70.5</v>
      </c>
      <c r="K120" s="5"/>
    </row>
    <row r="121" spans="2:11" customFormat="1">
      <c r="B121" s="177"/>
      <c r="C121" s="14" t="s">
        <v>46</v>
      </c>
      <c r="D121" s="16" t="s">
        <v>47</v>
      </c>
      <c r="E121" s="14">
        <v>100</v>
      </c>
      <c r="F121" s="23"/>
      <c r="G121" s="25">
        <v>0.4</v>
      </c>
      <c r="H121" s="25">
        <v>0.3</v>
      </c>
      <c r="I121" s="25">
        <v>10.9</v>
      </c>
      <c r="J121" s="14">
        <v>42</v>
      </c>
      <c r="K121" s="5"/>
    </row>
    <row r="122" spans="2:11" customFormat="1">
      <c r="B122" s="177"/>
      <c r="C122" s="169" t="s">
        <v>48</v>
      </c>
      <c r="D122" s="169"/>
      <c r="E122" s="32">
        <v>630</v>
      </c>
      <c r="F122" s="33">
        <v>99</v>
      </c>
      <c r="G122" s="34">
        <f>SUM(G117:G121)</f>
        <v>15.26</v>
      </c>
      <c r="H122" s="34">
        <f>SUM(H117:H121)</f>
        <v>16.3</v>
      </c>
      <c r="I122" s="34">
        <f>SUM(I117:I121)</f>
        <v>103.59</v>
      </c>
      <c r="J122" s="34">
        <f>SUM(J117:J121)</f>
        <v>608.76</v>
      </c>
      <c r="K122" s="35"/>
    </row>
    <row r="123" spans="2:11" customFormat="1">
      <c r="B123" s="177" t="s">
        <v>9</v>
      </c>
      <c r="C123" s="67"/>
      <c r="D123" s="16" t="s">
        <v>75</v>
      </c>
      <c r="E123" s="15">
        <v>50</v>
      </c>
      <c r="F123" s="40"/>
      <c r="G123" s="17">
        <v>6.5</v>
      </c>
      <c r="H123" s="18">
        <v>12.5</v>
      </c>
      <c r="I123" s="17">
        <v>0</v>
      </c>
      <c r="J123" s="18">
        <v>138.5</v>
      </c>
      <c r="K123" s="5"/>
    </row>
    <row r="124" spans="2:11" customFormat="1">
      <c r="B124" s="177"/>
      <c r="C124" s="14" t="s">
        <v>73</v>
      </c>
      <c r="D124" s="52" t="s">
        <v>74</v>
      </c>
      <c r="E124" s="53">
        <v>155</v>
      </c>
      <c r="F124" s="23"/>
      <c r="G124" s="54">
        <v>6.6</v>
      </c>
      <c r="H124" s="55">
        <v>4.3</v>
      </c>
      <c r="I124" s="54">
        <v>42.3</v>
      </c>
      <c r="J124" s="54">
        <v>235</v>
      </c>
      <c r="K124" s="5"/>
    </row>
    <row r="125" spans="2:11" customFormat="1">
      <c r="B125" s="177"/>
      <c r="C125" s="14" t="s">
        <v>61</v>
      </c>
      <c r="D125" s="16" t="s">
        <v>62</v>
      </c>
      <c r="E125" s="64" t="s">
        <v>63</v>
      </c>
      <c r="F125" s="23"/>
      <c r="G125" s="65">
        <v>0.06</v>
      </c>
      <c r="H125" s="65">
        <f>0.06</f>
        <v>0.06</v>
      </c>
      <c r="I125" s="65">
        <f>6.7</f>
        <v>6.7</v>
      </c>
      <c r="J125" s="65">
        <v>46.28</v>
      </c>
      <c r="K125" s="5"/>
    </row>
    <row r="126" spans="2:11" customFormat="1">
      <c r="B126" s="177"/>
      <c r="C126" s="20"/>
      <c r="D126" s="16" t="s">
        <v>45</v>
      </c>
      <c r="E126" s="14">
        <v>30</v>
      </c>
      <c r="F126" s="23"/>
      <c r="G126" s="20">
        <v>2.37</v>
      </c>
      <c r="H126" s="25">
        <v>0.3</v>
      </c>
      <c r="I126" s="20">
        <v>14.49</v>
      </c>
      <c r="J126" s="25">
        <v>70.5</v>
      </c>
      <c r="K126" s="5"/>
    </row>
    <row r="127" spans="2:11" customFormat="1">
      <c r="B127" s="177"/>
      <c r="C127" s="15" t="s">
        <v>46</v>
      </c>
      <c r="D127" s="16" t="s">
        <v>70</v>
      </c>
      <c r="E127" s="15">
        <v>150</v>
      </c>
      <c r="F127" s="17"/>
      <c r="G127" s="18">
        <v>2.25</v>
      </c>
      <c r="H127" s="18">
        <v>0.3</v>
      </c>
      <c r="I127" s="18">
        <v>32.700000000000003</v>
      </c>
      <c r="J127" s="20">
        <f>I127*4+H127*9+G127*4</f>
        <v>142.5</v>
      </c>
      <c r="K127" s="5"/>
    </row>
    <row r="128" spans="2:11" customFormat="1">
      <c r="B128" s="177"/>
      <c r="C128" s="169" t="s">
        <v>48</v>
      </c>
      <c r="D128" s="169"/>
      <c r="E128" s="32">
        <v>585</v>
      </c>
      <c r="F128" s="33">
        <v>99</v>
      </c>
      <c r="G128" s="34">
        <f>SUM(G123:G127)</f>
        <v>17.78</v>
      </c>
      <c r="H128" s="34">
        <f>SUM(H123:H127)</f>
        <v>17.46</v>
      </c>
      <c r="I128" s="34">
        <f>SUM(I123:I127)</f>
        <v>96.19</v>
      </c>
      <c r="J128" s="34">
        <f>SUM(J123:J127)</f>
        <v>632.78</v>
      </c>
      <c r="K128" s="35"/>
    </row>
    <row r="129" spans="1:258">
      <c r="B129" s="31"/>
      <c r="C129" s="14" t="s">
        <v>51</v>
      </c>
      <c r="D129" s="16" t="s">
        <v>56</v>
      </c>
      <c r="E129" s="14">
        <v>10</v>
      </c>
      <c r="F129" s="33"/>
      <c r="G129" s="20">
        <v>0.08</v>
      </c>
      <c r="H129" s="20">
        <v>7.25</v>
      </c>
      <c r="I129" s="20">
        <v>0.13</v>
      </c>
      <c r="J129" s="20">
        <v>66.09</v>
      </c>
      <c r="K129" s="35"/>
    </row>
    <row r="130" spans="1:258" ht="15" customHeight="1">
      <c r="B130" s="177" t="s">
        <v>7</v>
      </c>
      <c r="C130" s="55" t="s">
        <v>99</v>
      </c>
      <c r="D130" s="80" t="s">
        <v>100</v>
      </c>
      <c r="E130" s="67">
        <v>90</v>
      </c>
      <c r="F130" s="40"/>
      <c r="G130" s="55">
        <v>10.39</v>
      </c>
      <c r="H130" s="55">
        <v>8.8699999999999992</v>
      </c>
      <c r="I130" s="55">
        <v>1.76</v>
      </c>
      <c r="J130" s="55">
        <v>128.52000000000001</v>
      </c>
    </row>
    <row r="131" spans="1:258">
      <c r="B131" s="177"/>
      <c r="C131" s="67" t="s">
        <v>101</v>
      </c>
      <c r="D131" s="80" t="s">
        <v>102</v>
      </c>
      <c r="E131" s="81">
        <v>155</v>
      </c>
      <c r="F131" s="40"/>
      <c r="G131" s="82">
        <v>3.24</v>
      </c>
      <c r="H131" s="82">
        <v>6.82</v>
      </c>
      <c r="I131" s="82">
        <v>22.25</v>
      </c>
      <c r="J131" s="82">
        <v>163.78</v>
      </c>
    </row>
    <row r="132" spans="1:258" s="22" customFormat="1" ht="17.25" customHeight="1">
      <c r="A132" s="19"/>
      <c r="B132" s="177"/>
      <c r="C132" s="14" t="s">
        <v>61</v>
      </c>
      <c r="D132" s="16" t="s">
        <v>62</v>
      </c>
      <c r="E132" s="64" t="s">
        <v>63</v>
      </c>
      <c r="F132" s="29"/>
      <c r="G132" s="65">
        <v>0.06</v>
      </c>
      <c r="H132" s="65">
        <v>0.01</v>
      </c>
      <c r="I132" s="65">
        <v>11.19</v>
      </c>
      <c r="J132" s="65">
        <v>46.28</v>
      </c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</row>
    <row r="133" spans="1:258">
      <c r="B133" s="177"/>
      <c r="C133" s="20"/>
      <c r="D133" s="16" t="s">
        <v>45</v>
      </c>
      <c r="E133" s="14">
        <v>30</v>
      </c>
      <c r="F133" s="23"/>
      <c r="G133" s="20">
        <v>2.37</v>
      </c>
      <c r="H133" s="25">
        <v>0.3</v>
      </c>
      <c r="I133" s="20">
        <v>14.49</v>
      </c>
      <c r="J133" s="25">
        <v>70.5</v>
      </c>
    </row>
    <row r="134" spans="1:258">
      <c r="B134" s="177"/>
      <c r="C134" s="14" t="s">
        <v>46</v>
      </c>
      <c r="D134" s="16" t="s">
        <v>50</v>
      </c>
      <c r="E134" s="14">
        <v>100</v>
      </c>
      <c r="F134" s="23"/>
      <c r="G134" s="25">
        <v>0.4</v>
      </c>
      <c r="H134" s="25">
        <v>0.4</v>
      </c>
      <c r="I134" s="25">
        <v>9.8000000000000007</v>
      </c>
      <c r="J134" s="14">
        <v>47</v>
      </c>
    </row>
    <row r="135" spans="1:258" ht="15" customHeight="1">
      <c r="B135" s="177"/>
      <c r="C135" s="169" t="s">
        <v>48</v>
      </c>
      <c r="D135" s="169"/>
      <c r="E135" s="32">
        <v>575</v>
      </c>
      <c r="F135" s="33">
        <v>99</v>
      </c>
      <c r="G135" s="34">
        <f>SUM(G129:G134)</f>
        <v>16.54</v>
      </c>
      <c r="H135" s="34">
        <f>SUM(H129:H134)</f>
        <v>23.65</v>
      </c>
      <c r="I135" s="34">
        <f>SUM(I129:I134)</f>
        <v>59.620000000000005</v>
      </c>
      <c r="J135" s="34">
        <f>SUM(J129:J134)</f>
        <v>522.16999999999996</v>
      </c>
      <c r="K135" s="35"/>
      <c r="M135" s="35"/>
    </row>
    <row r="136" spans="1:258">
      <c r="B136" s="83"/>
      <c r="C136" s="84"/>
      <c r="D136" s="85"/>
      <c r="E136" s="14"/>
      <c r="F136" s="86"/>
      <c r="G136" s="20"/>
      <c r="H136" s="20"/>
      <c r="I136" s="20"/>
      <c r="J136" s="20"/>
    </row>
    <row r="137" spans="1:258" ht="15.6" customHeight="1">
      <c r="B137" s="178"/>
      <c r="C137" s="178"/>
      <c r="D137" s="178"/>
      <c r="E137" s="177" t="s">
        <v>6</v>
      </c>
      <c r="F137" s="24"/>
      <c r="G137" s="177" t="s">
        <v>5</v>
      </c>
      <c r="H137" s="177"/>
      <c r="I137" s="177"/>
      <c r="J137" s="177" t="s">
        <v>4</v>
      </c>
    </row>
    <row r="138" spans="1:258" ht="30.75" customHeight="1">
      <c r="B138" s="178"/>
      <c r="C138" s="178"/>
      <c r="D138" s="178"/>
      <c r="E138" s="177"/>
      <c r="G138" s="24" t="s">
        <v>3</v>
      </c>
      <c r="H138" s="24" t="s">
        <v>2</v>
      </c>
      <c r="I138" s="24" t="s">
        <v>1</v>
      </c>
      <c r="J138" s="177"/>
    </row>
    <row r="139" spans="1:258" s="88" customFormat="1" ht="19.350000000000001" customHeight="1">
      <c r="A139" s="1"/>
      <c r="B139" s="181" t="s">
        <v>48</v>
      </c>
      <c r="C139" s="181"/>
      <c r="D139" s="181"/>
      <c r="E139" s="87">
        <f>E17+E22+E28+E35+E42+E49+E49+E67+E73+E55+E60+E79+E85+E91+E97+E103+E110+E116+E122+E128+E135</f>
        <v>12170</v>
      </c>
      <c r="F139" s="87"/>
      <c r="G139" s="87">
        <f>G17+G22+G28+G35+G42+G49+G49+G67+G73+G55+G60+G79+G85+G91+G97+G103+G110+G116+G122+G128+G135</f>
        <v>445.79</v>
      </c>
      <c r="H139" s="87">
        <f>H17+H22+H28+H35+H42+H49+H49+H67+H73+H55+H60+H79+H85+H91+H97+H103+H110+H116+H122+H128+H135</f>
        <v>400.13999999999993</v>
      </c>
      <c r="I139" s="87">
        <f>I17+I22+I28+I35+I42+I49+I49+I67+I73+I55+I60+I79+I85+I91+I97+I103+I110+I116+I122+I128+I135</f>
        <v>1756.35</v>
      </c>
      <c r="J139" s="87">
        <f>J17+J22+J28+J35+J42+J49+J49+J67+J73+J55+J60+J79+J85+J91+J97+J103+J110+J116+J122+J128+J135</f>
        <v>12134.538000000002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  <c r="IW139" s="1"/>
      <c r="IX139" s="1"/>
    </row>
    <row r="140" spans="1:258" s="88" customFormat="1" ht="15" customHeight="1">
      <c r="A140" s="1"/>
      <c r="B140" s="181" t="s">
        <v>103</v>
      </c>
      <c r="C140" s="181"/>
      <c r="D140" s="181"/>
      <c r="E140" s="64">
        <f>E139/20</f>
        <v>608.5</v>
      </c>
      <c r="F140" s="65"/>
      <c r="G140" s="65">
        <f>G139/20</f>
        <v>22.2895</v>
      </c>
      <c r="H140" s="65">
        <f>H139/20</f>
        <v>20.006999999999998</v>
      </c>
      <c r="I140" s="65">
        <f>I139/20</f>
        <v>87.817499999999995</v>
      </c>
      <c r="J140" s="65">
        <f>J139/20</f>
        <v>606.72690000000011</v>
      </c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  <c r="IW140" s="1"/>
      <c r="IX140" s="1"/>
    </row>
    <row r="141" spans="1:258" s="88" customFormat="1" ht="15" customHeight="1">
      <c r="A141" s="1"/>
      <c r="B141" s="181" t="s">
        <v>104</v>
      </c>
      <c r="C141" s="181"/>
      <c r="D141" s="181"/>
      <c r="E141" s="89"/>
      <c r="F141" s="89"/>
      <c r="G141" s="90">
        <f>G140/77*100</f>
        <v>28.947402597402601</v>
      </c>
      <c r="H141" s="90">
        <f>H140/79*100</f>
        <v>25.3253164556962</v>
      </c>
      <c r="I141" s="90">
        <f>I140/335*100</f>
        <v>26.214179104477608</v>
      </c>
      <c r="J141" s="90">
        <f>J140/2350*100</f>
        <v>25.818165957446816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  <c r="IW141" s="1"/>
      <c r="IX141" s="1"/>
    </row>
    <row r="142" spans="1:258" s="88" customFormat="1" ht="15" customHeight="1">
      <c r="A142" s="1"/>
      <c r="B142" s="181" t="s">
        <v>105</v>
      </c>
      <c r="C142" s="181"/>
      <c r="D142" s="181"/>
      <c r="E142" s="24"/>
      <c r="F142" s="24"/>
      <c r="G142" s="14">
        <v>77</v>
      </c>
      <c r="H142" s="14">
        <v>79</v>
      </c>
      <c r="I142" s="14">
        <v>335</v>
      </c>
      <c r="J142" s="91">
        <v>2350</v>
      </c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  <c r="IW142" s="1"/>
      <c r="IX142" s="1"/>
    </row>
    <row r="144" spans="1:258" s="92" customFormat="1" ht="17.850000000000001" customHeight="1">
      <c r="B144" s="93"/>
      <c r="C144" s="179" t="s">
        <v>106</v>
      </c>
      <c r="D144" s="179"/>
      <c r="E144" s="93"/>
      <c r="F144" s="180" t="s">
        <v>0</v>
      </c>
      <c r="G144" s="180"/>
      <c r="H144" s="180"/>
      <c r="I144" s="180"/>
      <c r="J144" s="93"/>
    </row>
    <row r="1048576" customFormat="1" ht="15"/>
  </sheetData>
  <mergeCells count="65">
    <mergeCell ref="C144:D144"/>
    <mergeCell ref="F144:I144"/>
    <mergeCell ref="G137:I137"/>
    <mergeCell ref="J137:J138"/>
    <mergeCell ref="B139:D139"/>
    <mergeCell ref="B140:D140"/>
    <mergeCell ref="B141:D141"/>
    <mergeCell ref="B142:D142"/>
    <mergeCell ref="E137:E138"/>
    <mergeCell ref="B123:B128"/>
    <mergeCell ref="C128:D128"/>
    <mergeCell ref="B130:B135"/>
    <mergeCell ref="C135:D135"/>
    <mergeCell ref="B137:D138"/>
    <mergeCell ref="B104:B110"/>
    <mergeCell ref="C110:D110"/>
    <mergeCell ref="B111:B116"/>
    <mergeCell ref="C116:D116"/>
    <mergeCell ref="B117:B122"/>
    <mergeCell ref="C122:D122"/>
    <mergeCell ref="B86:B89"/>
    <mergeCell ref="C91:D91"/>
    <mergeCell ref="B92:B96"/>
    <mergeCell ref="C97:D97"/>
    <mergeCell ref="B98:B103"/>
    <mergeCell ref="C103:D103"/>
    <mergeCell ref="B68:B73"/>
    <mergeCell ref="C73:D73"/>
    <mergeCell ref="B75:B79"/>
    <mergeCell ref="C79:D79"/>
    <mergeCell ref="B80:B85"/>
    <mergeCell ref="C85:D85"/>
    <mergeCell ref="B50:B55"/>
    <mergeCell ref="C55:D55"/>
    <mergeCell ref="B56:B60"/>
    <mergeCell ref="C60:D60"/>
    <mergeCell ref="B62:B67"/>
    <mergeCell ref="C67:D67"/>
    <mergeCell ref="B30:B35"/>
    <mergeCell ref="C35:D35"/>
    <mergeCell ref="B36:B41"/>
    <mergeCell ref="C42:D42"/>
    <mergeCell ref="B43:B49"/>
    <mergeCell ref="C49:D49"/>
    <mergeCell ref="J9:J10"/>
    <mergeCell ref="B12:B17"/>
    <mergeCell ref="C17:D17"/>
    <mergeCell ref="B18:B21"/>
    <mergeCell ref="C22:D22"/>
    <mergeCell ref="C28:D28"/>
    <mergeCell ref="B7:C7"/>
    <mergeCell ref="B8:D8"/>
    <mergeCell ref="H8:I8"/>
    <mergeCell ref="B9:B10"/>
    <mergeCell ref="C9:C10"/>
    <mergeCell ref="D9:D10"/>
    <mergeCell ref="E9:E10"/>
    <mergeCell ref="F9:F10"/>
    <mergeCell ref="G9:I9"/>
    <mergeCell ref="B6:J6"/>
    <mergeCell ref="B2:C2"/>
    <mergeCell ref="G2:I2"/>
    <mergeCell ref="G3:J3"/>
    <mergeCell ref="G4:J4"/>
    <mergeCell ref="G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Второй завтрак  5-11</vt:lpstr>
      <vt:lpstr>завтрак  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2025-12-25T09:16:50Z</dcterms:modified>
</cp:coreProperties>
</file>