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105" windowWidth="14805" windowHeight="8010" activeTab="1"/>
  </bookViews>
  <sheets>
    <sheet name="Второй завтрак 1-4" sheetId="2" r:id="rId1"/>
    <sheet name="завтрак 1-4" sheetId="3" r:id="rId2"/>
  </sheets>
  <calcPr calcId="124519" iterateDelta="1E-4"/>
</workbook>
</file>

<file path=xl/calcChain.xml><?xml version="1.0" encoding="utf-8"?>
<calcChain xmlns="http://schemas.openxmlformats.org/spreadsheetml/2006/main">
  <c r="J135" i="3"/>
  <c r="I135"/>
  <c r="H135"/>
  <c r="G135"/>
  <c r="J128"/>
  <c r="H128"/>
  <c r="G128"/>
  <c r="J127"/>
  <c r="I125"/>
  <c r="I128" s="1"/>
  <c r="H125"/>
  <c r="J122"/>
  <c r="I122"/>
  <c r="H122"/>
  <c r="G122"/>
  <c r="I116"/>
  <c r="H116"/>
  <c r="G116"/>
  <c r="J112"/>
  <c r="J116" s="1"/>
  <c r="J110"/>
  <c r="I110"/>
  <c r="H110"/>
  <c r="G110"/>
  <c r="E110"/>
  <c r="H103"/>
  <c r="G103"/>
  <c r="J98"/>
  <c r="J103" s="1"/>
  <c r="I98"/>
  <c r="I103" s="1"/>
  <c r="H98"/>
  <c r="G98"/>
  <c r="I97"/>
  <c r="H97"/>
  <c r="G97"/>
  <c r="E97"/>
  <c r="J96"/>
  <c r="J97" s="1"/>
  <c r="J91"/>
  <c r="I91"/>
  <c r="H91"/>
  <c r="G91"/>
  <c r="J85"/>
  <c r="I85"/>
  <c r="H85"/>
  <c r="G85"/>
  <c r="G79"/>
  <c r="J78"/>
  <c r="J79" s="1"/>
  <c r="I76"/>
  <c r="I79" s="1"/>
  <c r="H76"/>
  <c r="H79" s="1"/>
  <c r="J73"/>
  <c r="I73"/>
  <c r="H73"/>
  <c r="G73"/>
  <c r="J67"/>
  <c r="I67"/>
  <c r="H67"/>
  <c r="G67"/>
  <c r="I64"/>
  <c r="H64"/>
  <c r="I60"/>
  <c r="H60"/>
  <c r="G60"/>
  <c r="E60"/>
  <c r="E139" s="1"/>
  <c r="E140" s="1"/>
  <c r="J59"/>
  <c r="J60" s="1"/>
  <c r="J55"/>
  <c r="I55"/>
  <c r="H55"/>
  <c r="G55"/>
  <c r="J49"/>
  <c r="I49"/>
  <c r="H49"/>
  <c r="G49"/>
  <c r="I42"/>
  <c r="H42"/>
  <c r="G42"/>
  <c r="J41"/>
  <c r="J40"/>
  <c r="J39"/>
  <c r="J42" s="1"/>
  <c r="I35"/>
  <c r="H35"/>
  <c r="G35"/>
  <c r="J33"/>
  <c r="J35" s="1"/>
  <c r="I28"/>
  <c r="H28"/>
  <c r="G28"/>
  <c r="G139" s="1"/>
  <c r="G140" s="1"/>
  <c r="G141" s="1"/>
  <c r="J26"/>
  <c r="I22"/>
  <c r="H22"/>
  <c r="G22"/>
  <c r="J20"/>
  <c r="J19"/>
  <c r="J18"/>
  <c r="J22" s="1"/>
  <c r="I17"/>
  <c r="H17"/>
  <c r="H139" s="1"/>
  <c r="H140" s="1"/>
  <c r="H141" s="1"/>
  <c r="G17"/>
  <c r="J15"/>
  <c r="J13"/>
  <c r="J17" s="1"/>
  <c r="J139" l="1"/>
  <c r="J140" s="1"/>
  <c r="J141" s="1"/>
  <c r="I139"/>
  <c r="I140" s="1"/>
  <c r="I141" s="1"/>
</calcChain>
</file>

<file path=xl/sharedStrings.xml><?xml version="1.0" encoding="utf-8"?>
<sst xmlns="http://schemas.openxmlformats.org/spreadsheetml/2006/main" count="379" uniqueCount="135">
  <si>
    <t>А.Т.Хетагурова</t>
  </si>
  <si>
    <t>У</t>
  </si>
  <si>
    <t>Ж</t>
  </si>
  <si>
    <t>Б</t>
  </si>
  <si>
    <t>ЭЦ (ккал)</t>
  </si>
  <si>
    <t>Пищевые вещества (г)</t>
  </si>
  <si>
    <t>Масса порции (г)</t>
  </si>
  <si>
    <t>День 20</t>
  </si>
  <si>
    <t>Какао на молоке</t>
  </si>
  <si>
    <t>День 19</t>
  </si>
  <si>
    <t>Чай с сахаром</t>
  </si>
  <si>
    <t>Пирог осетинский с картофелем и сыром</t>
  </si>
  <si>
    <t>День 18</t>
  </si>
  <si>
    <t>День 17</t>
  </si>
  <si>
    <t>День 16</t>
  </si>
  <si>
    <t>День 15</t>
  </si>
  <si>
    <t>День 14</t>
  </si>
  <si>
    <t>День 13</t>
  </si>
  <si>
    <t>День 12</t>
  </si>
  <si>
    <t>День 11</t>
  </si>
  <si>
    <t>День 10</t>
  </si>
  <si>
    <t>День 9</t>
  </si>
  <si>
    <t>День 8</t>
  </si>
  <si>
    <t>День 7</t>
  </si>
  <si>
    <t>День 6</t>
  </si>
  <si>
    <t>День 5</t>
  </si>
  <si>
    <t>День 4</t>
  </si>
  <si>
    <t>День 3</t>
  </si>
  <si>
    <t>День 2</t>
  </si>
  <si>
    <t>День 1</t>
  </si>
  <si>
    <t>Прием пищи, наименование блюда</t>
  </si>
  <si>
    <t>УТВЕРЖДАЮ:</t>
  </si>
  <si>
    <t>СОГЛАСОВАНО:</t>
  </si>
  <si>
    <t>20-ми дневное меню второго завтрака для обучающихся в школах возрастной категории 7-11 лет</t>
  </si>
  <si>
    <t>№
рец.</t>
  </si>
  <si>
    <t>Второй завтрак</t>
  </si>
  <si>
    <t>Кекс -шарлотка ( кекс с яблоком)</t>
  </si>
  <si>
    <t>Сок натуральный 0,2</t>
  </si>
  <si>
    <t>Итого</t>
  </si>
  <si>
    <t>Панкейки (2 шт) (оладьи с начинкой)</t>
  </si>
  <si>
    <t>Булочка сдобная с вишневым наполнителем</t>
  </si>
  <si>
    <t>Компот из сухофруктов</t>
  </si>
  <si>
    <t>Кекс  с шоколадной крошкой</t>
  </si>
  <si>
    <t xml:space="preserve">Коктейль молочный  </t>
  </si>
  <si>
    <t>Ватрушка с творогом</t>
  </si>
  <si>
    <t>Сосиска, запеченная в тесте</t>
  </si>
  <si>
    <t>Коржики</t>
  </si>
  <si>
    <t>Полдник</t>
  </si>
  <si>
    <t>Бутерброд  с ветчиной и сыром</t>
  </si>
  <si>
    <t>80/30/20</t>
  </si>
  <si>
    <t>Компот из свежих яблок</t>
  </si>
  <si>
    <t>Муравейник</t>
  </si>
  <si>
    <t>Итого за Полдник</t>
  </si>
  <si>
    <t>Кекс -маффин</t>
  </si>
  <si>
    <t>Булочка сдобная с молоком сгущенным вареным</t>
  </si>
  <si>
    <t>Кекс с вишней</t>
  </si>
  <si>
    <t>Йогурт в стаканчике</t>
  </si>
  <si>
    <t>Пирожок печеный с картофелем с сыром твердых сортов</t>
  </si>
  <si>
    <t>Начальник санитарно-технологического отдела</t>
  </si>
  <si>
    <t>"_____"_____________2026 г.</t>
  </si>
  <si>
    <t>20-ти дневное меню бесплатного горячего питания для обучающихся в общеобразовательных организациях в период с 08:30 до 12:00</t>
  </si>
  <si>
    <t>Возрастная группа</t>
  </si>
  <si>
    <t>Сезон зимне — весенний</t>
  </si>
  <si>
    <t>День</t>
  </si>
  <si>
    <t>№
Рецептуры</t>
  </si>
  <si>
    <t>Цена , руб</t>
  </si>
  <si>
    <t>16/М</t>
  </si>
  <si>
    <t>Ветчина</t>
  </si>
  <si>
    <t>223/М</t>
  </si>
  <si>
    <t>Запеканка из творога с молоком сгущенным  , 130/30</t>
  </si>
  <si>
    <t>376/М</t>
  </si>
  <si>
    <t>200/15</t>
  </si>
  <si>
    <t>Хлеб пшеничный</t>
  </si>
  <si>
    <t>338/М</t>
  </si>
  <si>
    <t>Фрукт по сезону (груши)</t>
  </si>
  <si>
    <t>Итого за Завтрак</t>
  </si>
  <si>
    <t>Каша гречневая по-купечески</t>
  </si>
  <si>
    <t>Фрукт по сезону (яблоко)</t>
  </si>
  <si>
    <t>14/М</t>
  </si>
  <si>
    <t xml:space="preserve">Масло шоколадное сливочное </t>
  </si>
  <si>
    <t xml:space="preserve">Вареники с картофелем и маслом сливочным </t>
  </si>
  <si>
    <t>200/5</t>
  </si>
  <si>
    <t>382/М</t>
  </si>
  <si>
    <t>Масло сливочное</t>
  </si>
  <si>
    <t>279/М</t>
  </si>
  <si>
    <t xml:space="preserve">Котлеты  куриные с сыром                      </t>
  </si>
  <si>
    <t>415/К</t>
  </si>
  <si>
    <t xml:space="preserve">Рис припущенный с овощами                  </t>
  </si>
  <si>
    <t>377/М</t>
  </si>
  <si>
    <t>Чай с сахаром и лимоном</t>
  </si>
  <si>
    <t>200/15/7</t>
  </si>
  <si>
    <t>Сыр сливочный</t>
  </si>
  <si>
    <t>174/М</t>
  </si>
  <si>
    <t>Каша вязкая молочная из рисовой крупы</t>
  </si>
  <si>
    <t>150/5</t>
  </si>
  <si>
    <t>209/М</t>
  </si>
  <si>
    <t>Яйцо вареное</t>
  </si>
  <si>
    <t>Фрукт по сезону (банан)</t>
  </si>
  <si>
    <t>Сыр полутвердый</t>
  </si>
  <si>
    <t>Наггетсы из курицы</t>
  </si>
  <si>
    <t>202/М</t>
  </si>
  <si>
    <t xml:space="preserve">Макароны отварные с маслом сливочным </t>
  </si>
  <si>
    <t xml:space="preserve">Сосиски  отварные </t>
  </si>
  <si>
    <t>Каша гречневая рассыпчатая с маслом сливочным (150/5)</t>
  </si>
  <si>
    <t>173/М</t>
  </si>
  <si>
    <t>Каша вязкая молочная из овсяных хлопьев с ягодами</t>
  </si>
  <si>
    <t>Пирог осетинский с картофелем и сыром твердых сортов</t>
  </si>
  <si>
    <t>Творожок</t>
  </si>
  <si>
    <t xml:space="preserve">Каша вязкая молочная из пшенной крупы с маслом сливочными сахаром </t>
  </si>
  <si>
    <t>150/5/5</t>
  </si>
  <si>
    <t>Каша гречневая по-купечески с курицей</t>
  </si>
  <si>
    <t>Запеканка из творога с соусом вишневым , 130/30</t>
  </si>
  <si>
    <t>175/М</t>
  </si>
  <si>
    <t>Каша вязкая молочная кукурузная с ягодами</t>
  </si>
  <si>
    <t>200/5/5</t>
  </si>
  <si>
    <t>268/М</t>
  </si>
  <si>
    <t>Тефтели из говядины с соусом красным</t>
  </si>
  <si>
    <t>90/30</t>
  </si>
  <si>
    <t xml:space="preserve">Каша гречневая рассыпчатая </t>
  </si>
  <si>
    <t>211/М</t>
  </si>
  <si>
    <t>Омлет натуральный с икрой кабачковой (110/40)</t>
  </si>
  <si>
    <t>Панкейки</t>
  </si>
  <si>
    <t xml:space="preserve">Котлеты куриные </t>
  </si>
  <si>
    <t>Каша вязкая молочная из гречневой крупы</t>
  </si>
  <si>
    <t>200/10/10</t>
  </si>
  <si>
    <t xml:space="preserve">Каша вязкая молочная из рисовой крупы с сахаром и  маслом сливочным </t>
  </si>
  <si>
    <t>274/К</t>
  </si>
  <si>
    <t>Соус «Болоньезе»</t>
  </si>
  <si>
    <t>128/М</t>
  </si>
  <si>
    <t>Картофельное пюре с маслом сливочным (150/5)</t>
  </si>
  <si>
    <t>Среднее значение</t>
  </si>
  <si>
    <t>Выполнение СанПиН, % от суточной нормы</t>
  </si>
  <si>
    <t>100 % Норма СанПиН</t>
  </si>
  <si>
    <t xml:space="preserve">Нач.санитарно-технологического отдела </t>
  </si>
  <si>
    <t>1-4 класс, ОВЗ и СВО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</si>
</sst>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\%"/>
  </numFmts>
  <fonts count="3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Liberation Sans1"/>
      <charset val="204"/>
    </font>
    <font>
      <b/>
      <sz val="10"/>
      <color rgb="FF000000"/>
      <name val="Liberation Sans1"/>
      <charset val="204"/>
    </font>
    <font>
      <sz val="10"/>
      <color rgb="FFFFFFFF"/>
      <name val="Liberation Sans1"/>
      <charset val="204"/>
    </font>
    <font>
      <sz val="10"/>
      <color rgb="FFCC0000"/>
      <name val="Liberation Sans1"/>
      <charset val="204"/>
    </font>
    <font>
      <b/>
      <sz val="10"/>
      <color rgb="FFFFFFFF"/>
      <name val="Liberation Sans1"/>
      <charset val="204"/>
    </font>
    <font>
      <i/>
      <sz val="10"/>
      <color rgb="FF808080"/>
      <name val="Liberation Sans1"/>
      <charset val="204"/>
    </font>
    <font>
      <sz val="10"/>
      <color rgb="FF006600"/>
      <name val="Liberation Sans1"/>
      <charset val="204"/>
    </font>
    <font>
      <b/>
      <sz val="24"/>
      <color rgb="FF000000"/>
      <name val="Liberation Sans1"/>
      <charset val="204"/>
    </font>
    <font>
      <sz val="18"/>
      <color rgb="FF000000"/>
      <name val="Liberation Sans1"/>
      <charset val="204"/>
    </font>
    <font>
      <sz val="12"/>
      <color rgb="FF000000"/>
      <name val="Liberation Sans1"/>
      <charset val="204"/>
    </font>
    <font>
      <u/>
      <sz val="10"/>
      <color rgb="FF0000EE"/>
      <name val="Liberation Sans1"/>
      <charset val="204"/>
    </font>
    <font>
      <sz val="10"/>
      <color rgb="FF996600"/>
      <name val="Liberation Sans1"/>
      <charset val="204"/>
    </font>
    <font>
      <sz val="10"/>
      <color rgb="FF333333"/>
      <name val="Liberation Sans1"/>
      <charset val="204"/>
    </font>
    <font>
      <b/>
      <i/>
      <u/>
      <sz val="10"/>
      <color rgb="FF000000"/>
      <name val="Liberation Sans1"/>
      <charset val="204"/>
    </font>
    <font>
      <sz val="10"/>
      <color rgb="FF000000"/>
      <name val="Calibri"/>
      <family val="2"/>
      <charset val="204"/>
    </font>
    <font>
      <sz val="10"/>
      <color rgb="FF000000"/>
      <name val="Times New Roman1"/>
      <charset val="204"/>
    </font>
    <font>
      <sz val="12"/>
      <color rgb="FF000000"/>
      <name val="Times New Roman1"/>
      <charset val="204"/>
    </font>
    <font>
      <b/>
      <sz val="12"/>
      <color rgb="FF000000"/>
      <name val="Times New Roman1"/>
      <charset val="204"/>
    </font>
    <font>
      <u/>
      <sz val="12"/>
      <color rgb="FF000000"/>
      <name val="Times New Roman1"/>
      <charset val="204"/>
    </font>
    <font>
      <b/>
      <sz val="13"/>
      <color rgb="FF000000"/>
      <name val="Times New Roman1"/>
      <charset val="204"/>
    </font>
    <font>
      <sz val="13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Liberation Sans1"/>
      <charset val="204"/>
    </font>
    <font>
      <sz val="12"/>
      <color rgb="FF333333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8">
    <xf numFmtId="0" fontId="0" fillId="0" borderId="0"/>
    <xf numFmtId="0" fontId="2" fillId="0" borderId="0" applyBorder="0" applyProtection="0">
      <alignment horizontal="left" vertical="top"/>
    </xf>
    <xf numFmtId="0" fontId="2" fillId="0" borderId="0" applyBorder="0" applyProtection="0">
      <alignment horizontal="left" vertical="top"/>
    </xf>
    <xf numFmtId="0" fontId="5" fillId="0" borderId="0"/>
    <xf numFmtId="0" fontId="6" fillId="0" borderId="0"/>
    <xf numFmtId="0" fontId="7" fillId="2" borderId="0"/>
    <xf numFmtId="0" fontId="7" fillId="3" borderId="0"/>
    <xf numFmtId="0" fontId="6" fillId="4" borderId="0"/>
    <xf numFmtId="0" fontId="8" fillId="5" borderId="0"/>
    <xf numFmtId="0" fontId="9" fillId="6" borderId="0"/>
    <xf numFmtId="0" fontId="10" fillId="0" borderId="0"/>
    <xf numFmtId="0" fontId="11" fillId="7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6" fillId="8" borderId="0"/>
    <xf numFmtId="0" fontId="17" fillId="8" borderId="1"/>
    <xf numFmtId="0" fontId="18" fillId="0" borderId="0"/>
    <xf numFmtId="0" fontId="5" fillId="0" borderId="0"/>
    <xf numFmtId="0" fontId="5" fillId="0" borderId="0"/>
    <xf numFmtId="0" fontId="8" fillId="0" borderId="0"/>
    <xf numFmtId="0" fontId="2" fillId="0" borderId="0">
      <alignment horizontal="left" vertical="top"/>
    </xf>
    <xf numFmtId="0" fontId="19" fillId="0" borderId="0">
      <alignment horizontal="left" vertical="top"/>
    </xf>
    <xf numFmtId="0" fontId="3" fillId="0" borderId="0"/>
    <xf numFmtId="0" fontId="3" fillId="0" borderId="0"/>
    <xf numFmtId="0" fontId="3" fillId="0" borderId="0" applyBorder="0" applyProtection="0"/>
    <xf numFmtId="0" fontId="3" fillId="0" borderId="0" applyBorder="0" applyProtection="0"/>
  </cellStyleXfs>
  <cellXfs count="182">
    <xf numFmtId="0" fontId="0" fillId="0" borderId="0" xfId="0"/>
    <xf numFmtId="0" fontId="5" fillId="0" borderId="0" xfId="3"/>
    <xf numFmtId="0" fontId="1" fillId="0" borderId="0" xfId="3" applyFont="1"/>
    <xf numFmtId="0" fontId="1" fillId="0" borderId="0" xfId="3" applyFont="1" applyAlignment="1">
      <alignment horizontal="center"/>
    </xf>
    <xf numFmtId="0" fontId="21" fillId="0" borderId="0" xfId="3" applyFont="1"/>
    <xf numFmtId="1" fontId="23" fillId="0" borderId="0" xfId="24" applyNumberFormat="1" applyFont="1" applyFill="1" applyAlignment="1" applyProtection="1"/>
    <xf numFmtId="0" fontId="1" fillId="0" borderId="0" xfId="24" applyFont="1" applyFill="1" applyAlignment="1" applyProtection="1"/>
    <xf numFmtId="0" fontId="20" fillId="0" borderId="2" xfId="3" applyFont="1" applyBorder="1" applyAlignment="1">
      <alignment horizontal="center"/>
    </xf>
    <xf numFmtId="0" fontId="1" fillId="0" borderId="2" xfId="24" applyFont="1" applyFill="1" applyBorder="1" applyAlignment="1" applyProtection="1">
      <alignment horizontal="center" vertical="center" wrapText="1"/>
    </xf>
    <xf numFmtId="1" fontId="21" fillId="0" borderId="2" xfId="24" applyNumberFormat="1" applyFont="1" applyFill="1" applyBorder="1" applyAlignment="1" applyProtection="1">
      <alignment horizontal="center"/>
    </xf>
    <xf numFmtId="1" fontId="1" fillId="0" borderId="2" xfId="24" applyNumberFormat="1" applyFont="1" applyFill="1" applyBorder="1" applyAlignment="1" applyProtection="1">
      <alignment horizontal="center"/>
    </xf>
    <xf numFmtId="0" fontId="24" fillId="0" borderId="2" xfId="3" applyFont="1" applyBorder="1" applyAlignment="1">
      <alignment horizontal="center"/>
    </xf>
    <xf numFmtId="1" fontId="21" fillId="0" borderId="2" xfId="24" applyNumberFormat="1" applyFont="1" applyFill="1" applyBorder="1" applyAlignment="1" applyProtection="1">
      <alignment horizontal="center" vertical="top"/>
    </xf>
    <xf numFmtId="0" fontId="1" fillId="0" borderId="2" xfId="24" applyFont="1" applyBorder="1" applyAlignment="1" applyProtection="1">
      <alignment vertical="top" wrapText="1"/>
    </xf>
    <xf numFmtId="1" fontId="1" fillId="0" borderId="2" xfId="24" applyNumberFormat="1" applyFont="1" applyBorder="1" applyAlignment="1" applyProtection="1">
      <alignment horizontal="center" vertical="top"/>
    </xf>
    <xf numFmtId="2" fontId="1" fillId="0" borderId="2" xfId="24" applyNumberFormat="1" applyFont="1" applyBorder="1" applyAlignment="1" applyProtection="1">
      <alignment horizontal="center" vertical="top"/>
    </xf>
    <xf numFmtId="164" fontId="1" fillId="0" borderId="2" xfId="24" applyNumberFormat="1" applyFont="1" applyBorder="1" applyAlignment="1" applyProtection="1">
      <alignment horizontal="center" vertical="top"/>
    </xf>
    <xf numFmtId="0" fontId="1" fillId="0" borderId="2" xfId="24" applyFont="1" applyFill="1" applyBorder="1" applyAlignment="1" applyProtection="1">
      <alignment vertical="top" wrapText="1"/>
    </xf>
    <xf numFmtId="1" fontId="1" fillId="0" borderId="2" xfId="24" applyNumberFormat="1" applyFont="1" applyFill="1" applyBorder="1" applyAlignment="1" applyProtection="1">
      <alignment horizontal="center" vertical="top"/>
    </xf>
    <xf numFmtId="0" fontId="1" fillId="0" borderId="2" xfId="24" applyFont="1" applyFill="1" applyBorder="1" applyAlignment="1" applyProtection="1">
      <alignment horizontal="center" vertical="top"/>
    </xf>
    <xf numFmtId="2" fontId="1" fillId="0" borderId="2" xfId="24" applyNumberFormat="1" applyFont="1" applyFill="1" applyBorder="1" applyAlignment="1" applyProtection="1">
      <alignment horizontal="center" vertical="top"/>
    </xf>
    <xf numFmtId="1" fontId="4" fillId="0" borderId="2" xfId="24" applyNumberFormat="1" applyFont="1" applyFill="1" applyBorder="1" applyAlignment="1" applyProtection="1">
      <alignment horizontal="center"/>
    </xf>
    <xf numFmtId="2" fontId="4" fillId="0" borderId="2" xfId="24" applyNumberFormat="1" applyFont="1" applyFill="1" applyBorder="1" applyAlignment="1" applyProtection="1">
      <alignment horizontal="center"/>
    </xf>
    <xf numFmtId="0" fontId="20" fillId="0" borderId="2" xfId="3" applyFont="1" applyFill="1" applyBorder="1" applyAlignment="1">
      <alignment horizontal="center"/>
    </xf>
    <xf numFmtId="164" fontId="1" fillId="0" borderId="2" xfId="23" applyNumberFormat="1" applyFont="1" applyFill="1" applyBorder="1" applyAlignment="1" applyProtection="1">
      <alignment horizontal="center" vertical="center" wrapText="1"/>
    </xf>
    <xf numFmtId="1" fontId="1" fillId="0" borderId="2" xfId="23" applyNumberFormat="1" applyFont="1" applyFill="1" applyBorder="1" applyAlignment="1" applyProtection="1">
      <alignment horizontal="center" vertical="center" wrapText="1"/>
    </xf>
    <xf numFmtId="1" fontId="21" fillId="0" borderId="2" xfId="24" applyNumberFormat="1" applyFont="1" applyFill="1" applyBorder="1" applyAlignment="1" applyProtection="1">
      <alignment horizontal="center" vertical="center"/>
    </xf>
    <xf numFmtId="0" fontId="1" fillId="0" borderId="2" xfId="24" applyFont="1" applyFill="1" applyBorder="1" applyAlignment="1" applyProtection="1">
      <alignment vertical="center" wrapText="1"/>
    </xf>
    <xf numFmtId="1" fontId="1" fillId="0" borderId="2" xfId="24" applyNumberFormat="1" applyFont="1" applyFill="1" applyBorder="1" applyAlignment="1" applyProtection="1">
      <alignment horizontal="center" vertical="center"/>
    </xf>
    <xf numFmtId="2" fontId="1" fillId="9" borderId="2" xfId="24" applyNumberFormat="1" applyFont="1" applyFill="1" applyBorder="1" applyAlignment="1" applyProtection="1">
      <alignment horizontal="center" vertical="center"/>
    </xf>
    <xf numFmtId="0" fontId="1" fillId="0" borderId="2" xfId="22" applyFont="1" applyFill="1" applyBorder="1" applyAlignment="1" applyProtection="1">
      <alignment horizontal="left" vertical="center" wrapText="1"/>
    </xf>
    <xf numFmtId="1" fontId="1" fillId="0" borderId="2" xfId="25" applyNumberFormat="1" applyFont="1" applyFill="1" applyBorder="1" applyAlignment="1" applyProtection="1">
      <alignment horizontal="center" vertical="center"/>
    </xf>
    <xf numFmtId="2" fontId="1" fillId="0" borderId="2" xfId="25" applyNumberFormat="1" applyFont="1" applyFill="1" applyBorder="1" applyAlignment="1" applyProtection="1">
      <alignment horizontal="center" vertical="center"/>
    </xf>
    <xf numFmtId="164" fontId="1" fillId="0" borderId="2" xfId="24" applyNumberFormat="1" applyFont="1" applyFill="1" applyBorder="1" applyAlignment="1" applyProtection="1">
      <alignment horizontal="center" vertical="top"/>
    </xf>
    <xf numFmtId="1" fontId="21" fillId="0" borderId="2" xfId="23" applyNumberFormat="1" applyFont="1" applyFill="1" applyBorder="1" applyAlignment="1" applyProtection="1">
      <alignment horizontal="center" vertical="center" wrapText="1"/>
    </xf>
    <xf numFmtId="1" fontId="21" fillId="0" borderId="2" xfId="24" applyNumberFormat="1" applyFont="1" applyBorder="1" applyAlignment="1" applyProtection="1">
      <alignment horizontal="center" vertical="top"/>
    </xf>
    <xf numFmtId="0" fontId="20" fillId="0" borderId="2" xfId="3" applyFont="1" applyBorder="1" applyAlignment="1">
      <alignment horizontal="center" vertical="center"/>
    </xf>
    <xf numFmtId="1" fontId="21" fillId="0" borderId="2" xfId="23" applyNumberFormat="1" applyFont="1" applyFill="1" applyBorder="1" applyAlignment="1" applyProtection="1">
      <alignment horizontal="center" vertical="center"/>
    </xf>
    <xf numFmtId="0" fontId="1" fillId="0" borderId="2" xfId="23" applyFont="1" applyFill="1" applyBorder="1" applyAlignment="1" applyProtection="1">
      <alignment horizontal="left" vertical="center" wrapText="1"/>
    </xf>
    <xf numFmtId="2" fontId="1" fillId="0" borderId="2" xfId="24" applyNumberFormat="1" applyFont="1" applyFill="1" applyBorder="1" applyAlignment="1" applyProtection="1">
      <alignment horizontal="center" vertical="center"/>
    </xf>
    <xf numFmtId="2" fontId="21" fillId="0" borderId="2" xfId="23" applyNumberFormat="1" applyFont="1" applyFill="1" applyBorder="1" applyAlignment="1" applyProtection="1">
      <alignment horizontal="center" vertical="center" wrapText="1"/>
    </xf>
    <xf numFmtId="0" fontId="1" fillId="0" borderId="2" xfId="23" applyFont="1" applyFill="1" applyBorder="1" applyAlignment="1" applyProtection="1">
      <alignment horizontal="left" vertical="top" wrapText="1"/>
    </xf>
    <xf numFmtId="1" fontId="1" fillId="0" borderId="2" xfId="23" applyNumberFormat="1" applyFont="1" applyFill="1" applyBorder="1" applyAlignment="1" applyProtection="1">
      <alignment horizontal="center" vertical="top" wrapText="1"/>
    </xf>
    <xf numFmtId="1" fontId="4" fillId="0" borderId="2" xfId="24" applyNumberFormat="1" applyFont="1" applyFill="1" applyBorder="1" applyAlignment="1" applyProtection="1">
      <alignment horizontal="center" vertical="top"/>
    </xf>
    <xf numFmtId="164" fontId="4" fillId="0" borderId="2" xfId="24" applyNumberFormat="1" applyFont="1" applyFill="1" applyBorder="1" applyAlignment="1" applyProtection="1">
      <alignment horizontal="center" vertical="top"/>
    </xf>
    <xf numFmtId="1" fontId="21" fillId="0" borderId="2" xfId="22" applyNumberFormat="1" applyFont="1" applyBorder="1" applyAlignment="1" applyProtection="1">
      <alignment horizontal="center" vertical="center"/>
    </xf>
    <xf numFmtId="0" fontId="1" fillId="0" borderId="2" xfId="22" applyFont="1" applyBorder="1" applyAlignment="1" applyProtection="1">
      <alignment horizontal="left" vertical="center" wrapText="1"/>
    </xf>
    <xf numFmtId="1" fontId="1" fillId="0" borderId="2" xfId="22" applyNumberFormat="1" applyFont="1" applyBorder="1" applyAlignment="1" applyProtection="1">
      <alignment horizontal="center" vertical="center"/>
    </xf>
    <xf numFmtId="2" fontId="1" fillId="0" borderId="2" xfId="22" applyNumberFormat="1" applyFont="1" applyBorder="1" applyAlignment="1" applyProtection="1">
      <alignment horizontal="center" vertical="center"/>
    </xf>
    <xf numFmtId="164" fontId="1" fillId="0" borderId="2" xfId="22" applyNumberFormat="1" applyFont="1" applyBorder="1" applyAlignment="1" applyProtection="1">
      <alignment horizontal="center" vertical="center"/>
    </xf>
    <xf numFmtId="1" fontId="21" fillId="0" borderId="2" xfId="23" applyNumberFormat="1" applyFont="1" applyFill="1" applyBorder="1" applyAlignment="1" applyProtection="1">
      <alignment horizontal="center" vertical="top" wrapText="1"/>
    </xf>
    <xf numFmtId="2" fontId="1" fillId="0" borderId="2" xfId="23" applyNumberFormat="1" applyFont="1" applyFill="1" applyBorder="1" applyAlignment="1" applyProtection="1">
      <alignment horizontal="center" vertical="top" wrapText="1"/>
    </xf>
    <xf numFmtId="164" fontId="1" fillId="0" borderId="2" xfId="23" applyNumberFormat="1" applyFont="1" applyFill="1" applyBorder="1" applyAlignment="1" applyProtection="1">
      <alignment horizontal="center" vertical="top" wrapText="1"/>
    </xf>
    <xf numFmtId="0" fontId="1" fillId="0" borderId="2" xfId="25" applyFont="1" applyFill="1" applyBorder="1" applyAlignment="1" applyProtection="1">
      <alignment vertical="center" wrapText="1"/>
    </xf>
    <xf numFmtId="1" fontId="4" fillId="0" borderId="0" xfId="24" applyNumberFormat="1" applyFont="1" applyFill="1" applyAlignment="1" applyProtection="1">
      <alignment horizontal="center"/>
    </xf>
    <xf numFmtId="2" fontId="4" fillId="0" borderId="0" xfId="24" applyNumberFormat="1" applyFont="1" applyFill="1" applyAlignment="1" applyProtection="1">
      <alignment horizontal="center"/>
    </xf>
    <xf numFmtId="164" fontId="1" fillId="0" borderId="2" xfId="23" applyNumberFormat="1" applyFont="1" applyBorder="1" applyAlignment="1" applyProtection="1">
      <alignment horizontal="center" vertical="center"/>
    </xf>
    <xf numFmtId="2" fontId="1" fillId="0" borderId="2" xfId="23" applyNumberFormat="1" applyFont="1" applyBorder="1" applyAlignment="1" applyProtection="1">
      <alignment horizontal="center" vertical="center" wrapText="1"/>
    </xf>
    <xf numFmtId="1" fontId="21" fillId="0" borderId="2" xfId="23" applyNumberFormat="1" applyFont="1" applyBorder="1" applyAlignment="1" applyProtection="1">
      <alignment horizontal="center" vertical="center" wrapText="1"/>
    </xf>
    <xf numFmtId="0" fontId="1" fillId="0" borderId="2" xfId="23" applyFont="1" applyBorder="1" applyAlignment="1" applyProtection="1">
      <alignment horizontal="left" vertical="center" wrapText="1"/>
    </xf>
    <xf numFmtId="1" fontId="1" fillId="0" borderId="2" xfId="23" applyNumberFormat="1" applyFont="1" applyBorder="1" applyAlignment="1" applyProtection="1">
      <alignment horizontal="center" vertical="center" wrapText="1"/>
    </xf>
    <xf numFmtId="0" fontId="1" fillId="0" borderId="2" xfId="23" applyFont="1" applyBorder="1" applyAlignment="1" applyProtection="1">
      <alignment horizontal="center" vertical="center" wrapText="1"/>
    </xf>
    <xf numFmtId="0" fontId="5" fillId="0" borderId="2" xfId="3" applyFill="1" applyBorder="1"/>
    <xf numFmtId="1" fontId="25" fillId="0" borderId="0" xfId="3" applyNumberFormat="1" applyFont="1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top" wrapText="1"/>
    </xf>
    <xf numFmtId="0" fontId="4" fillId="10" borderId="4" xfId="1" applyFont="1" applyFill="1" applyBorder="1" applyAlignment="1" applyProtection="1">
      <alignment horizontal="center" vertical="center" wrapText="1"/>
    </xf>
    <xf numFmtId="0" fontId="1" fillId="10" borderId="4" xfId="1" applyFont="1" applyFill="1" applyBorder="1" applyAlignment="1" applyProtection="1">
      <alignment horizontal="left" vertical="center" wrapText="1"/>
    </xf>
    <xf numFmtId="0" fontId="1" fillId="10" borderId="4" xfId="1" applyFont="1" applyFill="1" applyBorder="1" applyAlignment="1" applyProtection="1">
      <alignment horizontal="center" vertical="center" wrapText="1"/>
    </xf>
    <xf numFmtId="0" fontId="4" fillId="10" borderId="4" xfId="1" applyFont="1" applyFill="1" applyBorder="1" applyAlignment="1" applyProtection="1">
      <alignment horizontal="right" vertical="center" wrapText="1"/>
    </xf>
    <xf numFmtId="0" fontId="4" fillId="0" borderId="4" xfId="1" applyFont="1" applyBorder="1" applyAlignment="1" applyProtection="1">
      <alignment horizontal="center" vertical="center" wrapText="1"/>
    </xf>
    <xf numFmtId="0" fontId="1" fillId="0" borderId="4" xfId="1" applyFont="1" applyBorder="1" applyAlignment="1" applyProtection="1">
      <alignment horizontal="center" vertical="top" wrapText="1"/>
    </xf>
    <xf numFmtId="1" fontId="1" fillId="0" borderId="4" xfId="1" applyNumberFormat="1" applyFont="1" applyBorder="1" applyAlignment="1" applyProtection="1">
      <alignment horizontal="center" vertical="center" wrapText="1"/>
    </xf>
    <xf numFmtId="1" fontId="1" fillId="0" borderId="4" xfId="1" applyNumberFormat="1" applyFont="1" applyBorder="1" applyAlignment="1" applyProtection="1">
      <alignment horizontal="center" vertical="center"/>
    </xf>
    <xf numFmtId="0" fontId="1" fillId="0" borderId="4" xfId="1" applyFont="1" applyBorder="1" applyAlignment="1" applyProtection="1">
      <alignment horizontal="left" vertical="center" wrapText="1"/>
    </xf>
    <xf numFmtId="2" fontId="1" fillId="0" borderId="4" xfId="1" applyNumberFormat="1" applyFont="1" applyBorder="1" applyAlignment="1" applyProtection="1">
      <alignment horizontal="center" vertical="center"/>
    </xf>
    <xf numFmtId="164" fontId="1" fillId="0" borderId="4" xfId="1" applyNumberFormat="1" applyFont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2" fontId="1" fillId="0" borderId="4" xfId="1" applyNumberFormat="1" applyFont="1" applyBorder="1" applyAlignment="1" applyProtection="1">
      <alignment horizontal="center" vertical="center" wrapText="1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4" xfId="0" applyFont="1" applyBorder="1" applyAlignment="1">
      <alignment horizontal="center" wrapText="1"/>
    </xf>
    <xf numFmtId="0" fontId="1" fillId="0" borderId="4" xfId="1" applyFont="1" applyBorder="1" applyAlignment="1" applyProtection="1">
      <alignment horizontal="center" vertical="center" wrapText="1"/>
    </xf>
    <xf numFmtId="164" fontId="1" fillId="0" borderId="4" xfId="1" applyNumberFormat="1" applyFont="1" applyBorder="1" applyAlignment="1" applyProtection="1">
      <alignment horizontal="center" vertical="center" wrapText="1"/>
    </xf>
    <xf numFmtId="1" fontId="4" fillId="0" borderId="4" xfId="1" applyNumberFormat="1" applyFont="1" applyBorder="1" applyAlignment="1" applyProtection="1">
      <alignment horizontal="center" vertical="center"/>
    </xf>
    <xf numFmtId="164" fontId="4" fillId="0" borderId="4" xfId="1" applyNumberFormat="1" applyFont="1" applyBorder="1" applyAlignment="1" applyProtection="1">
      <alignment horizontal="center" vertical="center"/>
    </xf>
    <xf numFmtId="2" fontId="4" fillId="0" borderId="4" xfId="1" applyNumberFormat="1" applyFont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1" applyFont="1" applyBorder="1" applyAlignment="1" applyProtection="1">
      <alignment horizontal="center" vertical="center"/>
    </xf>
    <xf numFmtId="0" fontId="1" fillId="0" borderId="4" xfId="0" applyFont="1" applyBorder="1" applyAlignment="1">
      <alignment vertical="top" wrapText="1"/>
    </xf>
    <xf numFmtId="1" fontId="4" fillId="0" borderId="4" xfId="1" applyNumberFormat="1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>
      <alignment horizontal="center" wrapText="1"/>
    </xf>
    <xf numFmtId="2" fontId="4" fillId="0" borderId="4" xfId="1" applyNumberFormat="1" applyFont="1" applyBorder="1" applyAlignment="1" applyProtection="1">
      <alignment horizontal="center" vertical="center" wrapText="1"/>
    </xf>
    <xf numFmtId="0" fontId="22" fillId="0" borderId="0" xfId="0" applyFont="1"/>
    <xf numFmtId="2" fontId="21" fillId="0" borderId="0" xfId="1" applyNumberFormat="1" applyFont="1" applyBorder="1" applyAlignment="1" applyProtection="1">
      <alignment horizontal="center" vertical="center"/>
    </xf>
    <xf numFmtId="0" fontId="21" fillId="0" borderId="0" xfId="1" applyFont="1" applyBorder="1" applyAlignment="1" applyProtection="1">
      <alignment horizontal="left" vertical="center" wrapText="1"/>
    </xf>
    <xf numFmtId="1" fontId="21" fillId="0" borderId="0" xfId="1" applyNumberFormat="1" applyFont="1" applyBorder="1" applyAlignment="1" applyProtection="1">
      <alignment horizontal="center" vertical="center"/>
    </xf>
    <xf numFmtId="0" fontId="1" fillId="10" borderId="4" xfId="26" applyFont="1" applyFill="1" applyBorder="1" applyAlignment="1" applyProtection="1">
      <alignment vertical="center" wrapText="1"/>
    </xf>
    <xf numFmtId="0" fontId="1" fillId="0" borderId="4" xfId="0" applyFont="1" applyBorder="1" applyAlignment="1">
      <alignment horizontal="center" vertical="center"/>
    </xf>
    <xf numFmtId="1" fontId="1" fillId="0" borderId="4" xfId="1" applyNumberFormat="1" applyFont="1" applyBorder="1" applyAlignment="1" applyProtection="1">
      <alignment horizontal="center" vertical="top"/>
    </xf>
    <xf numFmtId="0" fontId="1" fillId="0" borderId="4" xfId="1" applyFont="1" applyBorder="1" applyAlignment="1" applyProtection="1">
      <alignment horizontal="left" vertical="top" wrapText="1"/>
    </xf>
    <xf numFmtId="2" fontId="1" fillId="0" borderId="4" xfId="1" applyNumberFormat="1" applyFont="1" applyBorder="1" applyAlignment="1" applyProtection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4" xfId="0" applyFont="1" applyBorder="1"/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1" fontId="26" fillId="0" borderId="5" xfId="1" applyNumberFormat="1" applyFont="1" applyBorder="1" applyAlignment="1" applyProtection="1">
      <alignment horizontal="center" vertical="top" wrapText="1"/>
    </xf>
    <xf numFmtId="0" fontId="26" fillId="0" borderId="5" xfId="1" applyFont="1" applyBorder="1" applyAlignment="1" applyProtection="1">
      <alignment vertical="top" wrapText="1"/>
    </xf>
    <xf numFmtId="2" fontId="26" fillId="0" borderId="5" xfId="1" applyNumberFormat="1" applyFont="1" applyBorder="1" applyAlignment="1" applyProtection="1">
      <alignment horizontal="center" vertical="top" wrapText="1"/>
    </xf>
    <xf numFmtId="164" fontId="26" fillId="0" borderId="5" xfId="1" applyNumberFormat="1" applyFont="1" applyBorder="1" applyAlignment="1" applyProtection="1">
      <alignment horizontal="center" vertical="top" wrapText="1"/>
    </xf>
    <xf numFmtId="0" fontId="1" fillId="10" borderId="4" xfId="1" applyFont="1" applyFill="1" applyBorder="1" applyAlignment="1" applyProtection="1">
      <alignment horizontal="left" vertical="top" wrapText="1"/>
    </xf>
    <xf numFmtId="1" fontId="1" fillId="0" borderId="4" xfId="1" applyNumberFormat="1" applyFont="1" applyBorder="1" applyAlignment="1" applyProtection="1">
      <alignment horizontal="center" vertical="top" wrapText="1"/>
    </xf>
    <xf numFmtId="164" fontId="1" fillId="0" borderId="4" xfId="2" applyNumberFormat="1" applyFont="1" applyBorder="1" applyAlignment="1" applyProtection="1">
      <alignment horizontal="center" vertical="center"/>
    </xf>
    <xf numFmtId="2" fontId="1" fillId="0" borderId="4" xfId="2" applyNumberFormat="1" applyFont="1" applyBorder="1" applyAlignment="1" applyProtection="1">
      <alignment horizontal="center" vertical="center"/>
    </xf>
    <xf numFmtId="1" fontId="1" fillId="0" borderId="4" xfId="27" applyNumberFormat="1" applyFont="1" applyBorder="1" applyAlignment="1" applyProtection="1">
      <alignment horizontal="center" vertical="center"/>
    </xf>
    <xf numFmtId="0" fontId="1" fillId="0" borderId="4" xfId="27" applyFont="1" applyBorder="1" applyAlignment="1" applyProtection="1">
      <alignment vertical="center" wrapText="1"/>
    </xf>
    <xf numFmtId="2" fontId="1" fillId="0" borderId="4" xfId="27" applyNumberFormat="1" applyFont="1" applyBorder="1" applyAlignment="1" applyProtection="1">
      <alignment horizontal="center" vertical="center"/>
    </xf>
    <xf numFmtId="0" fontId="27" fillId="0" borderId="0" xfId="0" applyFont="1"/>
    <xf numFmtId="1" fontId="4" fillId="0" borderId="4" xfId="27" applyNumberFormat="1" applyFont="1" applyBorder="1" applyAlignment="1" applyProtection="1">
      <alignment horizontal="center" vertical="center" wrapText="1"/>
    </xf>
    <xf numFmtId="2" fontId="4" fillId="0" borderId="4" xfId="27" applyNumberFormat="1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1" fontId="1" fillId="0" borderId="4" xfId="27" applyNumberFormat="1" applyFont="1" applyBorder="1" applyAlignment="1" applyProtection="1">
      <alignment horizontal="center" vertical="center" wrapText="1"/>
    </xf>
    <xf numFmtId="2" fontId="1" fillId="0" borderId="4" xfId="27" applyNumberFormat="1" applyFont="1" applyBorder="1" applyAlignment="1" applyProtection="1">
      <alignment horizontal="center" vertical="center" wrapText="1"/>
    </xf>
    <xf numFmtId="1" fontId="1" fillId="0" borderId="4" xfId="2" applyNumberFormat="1" applyFont="1" applyBorder="1" applyAlignment="1" applyProtection="1">
      <alignment horizontal="center" vertical="center" wrapText="1"/>
    </xf>
    <xf numFmtId="1" fontId="1" fillId="0" borderId="4" xfId="2" applyNumberFormat="1" applyFont="1" applyBorder="1" applyAlignment="1" applyProtection="1">
      <alignment horizontal="center" vertical="center"/>
    </xf>
    <xf numFmtId="0" fontId="1" fillId="10" borderId="4" xfId="2" applyFont="1" applyFill="1" applyBorder="1" applyAlignment="1" applyProtection="1">
      <alignment horizontal="left" vertical="center" wrapText="1"/>
    </xf>
    <xf numFmtId="0" fontId="4" fillId="0" borderId="4" xfId="0" applyFont="1" applyBorder="1" applyAlignment="1">
      <alignment horizontal="center" wrapText="1"/>
    </xf>
    <xf numFmtId="1" fontId="1" fillId="0" borderId="4" xfId="26" applyNumberFormat="1" applyFont="1" applyBorder="1" applyAlignment="1" applyProtection="1">
      <alignment horizontal="center" vertical="top" wrapText="1"/>
    </xf>
    <xf numFmtId="0" fontId="1" fillId="0" borderId="4" xfId="26" applyFont="1" applyBorder="1" applyAlignment="1" applyProtection="1">
      <alignment vertical="top" wrapText="1"/>
    </xf>
    <xf numFmtId="2" fontId="1" fillId="0" borderId="4" xfId="26" applyNumberFormat="1" applyFont="1" applyBorder="1" applyAlignment="1" applyProtection="1">
      <alignment horizontal="center" vertical="top" wrapText="1"/>
    </xf>
    <xf numFmtId="1" fontId="1" fillId="0" borderId="4" xfId="27" applyNumberFormat="1" applyFont="1" applyBorder="1" applyAlignment="1" applyProtection="1">
      <alignment horizontal="center" vertical="top" wrapText="1"/>
    </xf>
    <xf numFmtId="2" fontId="1" fillId="0" borderId="4" xfId="27" applyNumberFormat="1" applyFont="1" applyBorder="1" applyAlignment="1" applyProtection="1">
      <alignment horizontal="center" vertical="top" wrapText="1"/>
    </xf>
    <xf numFmtId="1" fontId="1" fillId="0" borderId="4" xfId="26" applyNumberFormat="1" applyFont="1" applyBorder="1" applyAlignment="1" applyProtection="1">
      <alignment horizontal="center" vertical="center" wrapText="1"/>
    </xf>
    <xf numFmtId="1" fontId="1" fillId="0" borderId="4" xfId="0" applyNumberFormat="1" applyFont="1" applyBorder="1" applyAlignment="1">
      <alignment horizontal="center" vertical="top" wrapText="1"/>
    </xf>
    <xf numFmtId="2" fontId="28" fillId="0" borderId="5" xfId="0" applyNumberFormat="1" applyFont="1" applyBorder="1" applyAlignment="1">
      <alignment horizontal="center" vertical="center" wrapText="1"/>
    </xf>
    <xf numFmtId="1" fontId="4" fillId="0" borderId="4" xfId="27" applyNumberFormat="1" applyFont="1" applyBorder="1" applyAlignment="1" applyProtection="1">
      <alignment horizontal="center" wrapText="1"/>
    </xf>
    <xf numFmtId="2" fontId="4" fillId="0" borderId="4" xfId="27" applyNumberFormat="1" applyFont="1" applyBorder="1" applyAlignment="1" applyProtection="1">
      <alignment horizontal="center" vertical="top" wrapText="1"/>
    </xf>
    <xf numFmtId="0" fontId="1" fillId="0" borderId="4" xfId="2" applyFont="1" applyBorder="1" applyAlignment="1" applyProtection="1">
      <alignment horizontal="left" vertical="center" wrapText="1"/>
    </xf>
    <xf numFmtId="1" fontId="1" fillId="0" borderId="4" xfId="26" applyNumberFormat="1" applyFont="1" applyBorder="1" applyAlignment="1" applyProtection="1">
      <alignment horizontal="center" vertical="center"/>
    </xf>
    <xf numFmtId="2" fontId="1" fillId="0" borderId="4" xfId="26" applyNumberFormat="1" applyFont="1" applyBorder="1" applyAlignment="1" applyProtection="1">
      <alignment horizontal="center" vertical="center"/>
    </xf>
    <xf numFmtId="0" fontId="1" fillId="0" borderId="0" xfId="1" applyFont="1" applyBorder="1" applyAlignment="1" applyProtection="1">
      <alignment horizontal="left" vertical="top" wrapText="1"/>
    </xf>
    <xf numFmtId="0" fontId="4" fillId="0" borderId="0" xfId="1" applyFont="1" applyBorder="1" applyAlignment="1" applyProtection="1">
      <alignment horizontal="left" vertical="center" wrapText="1"/>
    </xf>
    <xf numFmtId="0" fontId="4" fillId="0" borderId="6" xfId="1" applyFont="1" applyBorder="1" applyAlignment="1" applyProtection="1">
      <alignment horizontal="right" vertical="center" wrapText="1"/>
    </xf>
    <xf numFmtId="0" fontId="4" fillId="0" borderId="0" xfId="0" applyFont="1" applyAlignment="1">
      <alignment horizontal="center" wrapText="1"/>
    </xf>
    <xf numFmtId="3" fontId="1" fillId="0" borderId="4" xfId="27" applyNumberFormat="1" applyFont="1" applyBorder="1" applyAlignment="1" applyProtection="1">
      <alignment horizontal="center" vertical="center" wrapText="1"/>
    </xf>
    <xf numFmtId="0" fontId="29" fillId="0" borderId="0" xfId="0" applyFont="1"/>
    <xf numFmtId="0" fontId="1" fillId="0" borderId="4" xfId="27" applyFont="1" applyBorder="1" applyAlignment="1" applyProtection="1">
      <alignment horizontal="center" vertical="top" wrapText="1"/>
    </xf>
    <xf numFmtId="165" fontId="1" fillId="0" borderId="4" xfId="27" applyNumberFormat="1" applyFont="1" applyBorder="1" applyAlignment="1" applyProtection="1">
      <alignment horizontal="center" wrapText="1"/>
    </xf>
    <xf numFmtId="3" fontId="1" fillId="0" borderId="4" xfId="1" applyNumberFormat="1" applyFont="1" applyBorder="1" applyAlignment="1" applyProtection="1">
      <alignment horizontal="center" vertical="center" wrapText="1"/>
    </xf>
    <xf numFmtId="0" fontId="30" fillId="0" borderId="0" xfId="0" applyFont="1"/>
    <xf numFmtId="0" fontId="30" fillId="0" borderId="0" xfId="0" applyFont="1" applyAlignment="1">
      <alignment wrapText="1"/>
    </xf>
    <xf numFmtId="0" fontId="21" fillId="0" borderId="0" xfId="3" applyFont="1" applyFill="1" applyAlignment="1">
      <alignment horizontal="center"/>
    </xf>
    <xf numFmtId="0" fontId="1" fillId="0" borderId="0" xfId="3" applyFont="1" applyFill="1" applyAlignment="1">
      <alignment horizontal="center" vertical="center" wrapText="1"/>
    </xf>
    <xf numFmtId="0" fontId="5" fillId="0" borderId="0" xfId="3" applyFill="1"/>
    <xf numFmtId="0" fontId="22" fillId="0" borderId="2" xfId="24" applyFont="1" applyFill="1" applyBorder="1" applyAlignment="1" applyProtection="1"/>
    <xf numFmtId="0" fontId="22" fillId="0" borderId="3" xfId="24" applyFont="1" applyFill="1" applyBorder="1" applyAlignment="1" applyProtection="1"/>
    <xf numFmtId="1" fontId="22" fillId="0" borderId="0" xfId="3" applyNumberFormat="1" applyFont="1" applyFill="1" applyAlignment="1">
      <alignment horizontal="center" wrapText="1"/>
    </xf>
    <xf numFmtId="1" fontId="21" fillId="0" borderId="2" xfId="24" applyNumberFormat="1" applyFont="1" applyFill="1" applyBorder="1" applyAlignment="1" applyProtection="1">
      <alignment horizontal="center" vertical="center" wrapText="1"/>
    </xf>
    <xf numFmtId="0" fontId="1" fillId="0" borderId="2" xfId="24" applyFont="1" applyFill="1" applyBorder="1" applyAlignment="1" applyProtection="1">
      <alignment horizontal="center" vertical="center" wrapText="1"/>
    </xf>
    <xf numFmtId="0" fontId="30" fillId="0" borderId="0" xfId="0" applyFont="1" applyBorder="1" applyAlignment="1">
      <alignment wrapText="1"/>
    </xf>
    <xf numFmtId="0" fontId="30" fillId="0" borderId="0" xfId="0" applyFont="1" applyBorder="1" applyAlignment="1">
      <alignment horizontal="center" vertical="center" wrapText="1"/>
    </xf>
    <xf numFmtId="0" fontId="1" fillId="0" borderId="4" xfId="1" applyFont="1" applyBorder="1" applyAlignment="1" applyProtection="1">
      <alignment horizontal="center" vertical="center" wrapText="1"/>
    </xf>
    <xf numFmtId="0" fontId="1" fillId="0" borderId="4" xfId="1" applyFont="1" applyBorder="1" applyAlignment="1" applyProtection="1">
      <alignment horizontal="right" vertical="top" wrapText="1"/>
    </xf>
    <xf numFmtId="0" fontId="4" fillId="0" borderId="4" xfId="1" applyFont="1" applyBorder="1" applyAlignment="1" applyProtection="1">
      <alignment horizontal="left" vertical="center" wrapText="1"/>
    </xf>
    <xf numFmtId="0" fontId="1" fillId="0" borderId="4" xfId="0" applyFont="1" applyBorder="1" applyAlignment="1">
      <alignment wrapText="1"/>
    </xf>
    <xf numFmtId="0" fontId="1" fillId="0" borderId="4" xfId="1" applyFont="1" applyBorder="1" applyAlignment="1" applyProtection="1">
      <alignment horizontal="center" vertical="top" wrapText="1"/>
    </xf>
    <xf numFmtId="0" fontId="4" fillId="0" borderId="4" xfId="1" applyFont="1" applyBorder="1" applyAlignment="1" applyProtection="1">
      <alignment horizontal="center" vertical="center" wrapText="1"/>
    </xf>
    <xf numFmtId="0" fontId="4" fillId="0" borderId="4" xfId="1" applyFont="1" applyBorder="1" applyAlignment="1" applyProtection="1">
      <alignment horizontal="left" vertical="center"/>
    </xf>
    <xf numFmtId="0" fontId="1" fillId="0" borderId="4" xfId="0" applyFont="1" applyBorder="1" applyAlignment="1">
      <alignment horizontal="center" vertical="top" wrapText="1"/>
    </xf>
    <xf numFmtId="0" fontId="4" fillId="10" borderId="4" xfId="1" applyFont="1" applyFill="1" applyBorder="1" applyAlignment="1" applyProtection="1">
      <alignment horizontal="center" vertical="top" wrapText="1"/>
    </xf>
    <xf numFmtId="0" fontId="4" fillId="0" borderId="4" xfId="2" applyFont="1" applyBorder="1" applyAlignment="1" applyProtection="1">
      <alignment horizontal="left" vertical="center" wrapText="1"/>
    </xf>
    <xf numFmtId="0" fontId="1" fillId="10" borderId="4" xfId="0" applyFont="1" applyFill="1" applyBorder="1" applyAlignment="1">
      <alignment wrapText="1"/>
    </xf>
    <xf numFmtId="0" fontId="4" fillId="0" borderId="4" xfId="1" applyFont="1" applyBorder="1" applyAlignment="1" applyProtection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</cellXfs>
  <cellStyles count="28">
    <cellStyle name="Accent" xfId="4"/>
    <cellStyle name="Accent 1" xfId="5"/>
    <cellStyle name="Accent 2" xfId="6"/>
    <cellStyle name="Accent 3" xfId="7"/>
    <cellStyle name="Bad" xfId="8"/>
    <cellStyle name="Error" xfId="9"/>
    <cellStyle name="Footnote" xfId="10"/>
    <cellStyle name="Good" xfId="11"/>
    <cellStyle name="Heading" xfId="12"/>
    <cellStyle name="Heading 1" xfId="13"/>
    <cellStyle name="Heading 2" xfId="14"/>
    <cellStyle name="Hyperlink" xfId="15"/>
    <cellStyle name="Neutral" xfId="16"/>
    <cellStyle name="Note" xfId="17"/>
    <cellStyle name="Result" xfId="18"/>
    <cellStyle name="Status" xfId="19"/>
    <cellStyle name="Text" xfId="20"/>
    <cellStyle name="Warning" xfId="21"/>
    <cellStyle name="Обычный" xfId="0" builtinId="0"/>
    <cellStyle name="Обычный 12" xfId="2"/>
    <cellStyle name="Обычный 12 2" xfId="22"/>
    <cellStyle name="Обычный 2" xfId="1"/>
    <cellStyle name="Обычный 2 2" xfId="23"/>
    <cellStyle name="Обычный 3" xfId="3"/>
    <cellStyle name="Обычный_Лист1" xfId="27"/>
    <cellStyle name="Обычный_Лист1 2" xfId="24"/>
    <cellStyle name="Обычный_Лист2" xfId="26"/>
    <cellStyle name="Обычный_Лист2 2" xfId="2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94"/>
  <sheetViews>
    <sheetView workbookViewId="0">
      <selection activeCell="L41" sqref="L41"/>
    </sheetView>
  </sheetViews>
  <sheetFormatPr defaultRowHeight="15"/>
  <cols>
    <col min="3" max="3" width="29.7109375" customWidth="1"/>
  </cols>
  <sheetData>
    <row r="1" spans="1:8" ht="15.75">
      <c r="A1" s="1"/>
      <c r="B1" s="157" t="s">
        <v>32</v>
      </c>
      <c r="C1" s="157"/>
      <c r="D1" s="1"/>
      <c r="E1" s="158" t="s">
        <v>31</v>
      </c>
      <c r="F1" s="158"/>
      <c r="G1" s="158"/>
      <c r="H1" s="3"/>
    </row>
    <row r="2" spans="1:8" ht="15.75">
      <c r="A2" s="1"/>
      <c r="B2" s="4"/>
      <c r="C2" s="1"/>
      <c r="D2" s="1"/>
      <c r="E2" s="159"/>
      <c r="F2" s="159"/>
      <c r="G2" s="159"/>
      <c r="H2" s="159"/>
    </row>
    <row r="3" spans="1:8" ht="15.75">
      <c r="A3" s="1"/>
      <c r="B3" s="4"/>
      <c r="C3" s="1"/>
      <c r="D3" s="1"/>
      <c r="E3" s="159"/>
      <c r="F3" s="159"/>
      <c r="G3" s="159"/>
      <c r="H3" s="159"/>
    </row>
    <row r="4" spans="1:8" ht="15.75">
      <c r="A4" s="1"/>
      <c r="B4" s="4"/>
      <c r="C4" s="1"/>
      <c r="D4" s="1"/>
      <c r="E4" s="158" t="s">
        <v>59</v>
      </c>
      <c r="F4" s="158"/>
      <c r="G4" s="158"/>
      <c r="H4" s="158"/>
    </row>
    <row r="5" spans="1:8" ht="15.75">
      <c r="A5" s="1"/>
      <c r="B5" s="162" t="s">
        <v>33</v>
      </c>
      <c r="C5" s="162"/>
      <c r="D5" s="162"/>
      <c r="E5" s="162"/>
      <c r="F5" s="162"/>
      <c r="G5" s="162"/>
      <c r="H5" s="162"/>
    </row>
    <row r="6" spans="1:8" ht="15.75">
      <c r="A6" s="1"/>
      <c r="B6" s="5"/>
      <c r="C6" s="6"/>
      <c r="D6" s="6"/>
      <c r="E6" s="6"/>
      <c r="F6" s="6"/>
      <c r="G6" s="6"/>
      <c r="H6" s="6"/>
    </row>
    <row r="7" spans="1:8" ht="15.75">
      <c r="A7" s="7"/>
      <c r="B7" s="163" t="s">
        <v>34</v>
      </c>
      <c r="C7" s="164" t="s">
        <v>30</v>
      </c>
      <c r="D7" s="164" t="s">
        <v>6</v>
      </c>
      <c r="E7" s="164" t="s">
        <v>5</v>
      </c>
      <c r="F7" s="164"/>
      <c r="G7" s="164"/>
      <c r="H7" s="164" t="s">
        <v>4</v>
      </c>
    </row>
    <row r="8" spans="1:8" ht="15.75">
      <c r="A8" s="7"/>
      <c r="B8" s="163"/>
      <c r="C8" s="164"/>
      <c r="D8" s="164"/>
      <c r="E8" s="8" t="s">
        <v>3</v>
      </c>
      <c r="F8" s="8" t="s">
        <v>2</v>
      </c>
      <c r="G8" s="8" t="s">
        <v>1</v>
      </c>
      <c r="H8" s="164"/>
    </row>
    <row r="9" spans="1:8" ht="15.75">
      <c r="A9" s="7"/>
      <c r="B9" s="9">
        <v>1</v>
      </c>
      <c r="C9" s="10">
        <v>2</v>
      </c>
      <c r="D9" s="10">
        <v>3</v>
      </c>
      <c r="E9" s="10">
        <v>4</v>
      </c>
      <c r="F9" s="10">
        <v>5</v>
      </c>
      <c r="G9" s="10">
        <v>6</v>
      </c>
      <c r="H9" s="10">
        <v>7</v>
      </c>
    </row>
    <row r="10" spans="1:8" ht="16.5">
      <c r="A10" s="11" t="s">
        <v>29</v>
      </c>
      <c r="B10" s="160" t="s">
        <v>35</v>
      </c>
      <c r="C10" s="160"/>
      <c r="D10" s="160"/>
      <c r="E10" s="160"/>
      <c r="F10" s="160"/>
      <c r="G10" s="160"/>
      <c r="H10" s="160"/>
    </row>
    <row r="11" spans="1:8" ht="29.25" customHeight="1">
      <c r="A11" s="11"/>
      <c r="B11" s="12"/>
      <c r="C11" s="13" t="s">
        <v>36</v>
      </c>
      <c r="D11" s="14">
        <v>90</v>
      </c>
      <c r="E11" s="15">
        <v>3.6</v>
      </c>
      <c r="F11" s="15">
        <v>7.7</v>
      </c>
      <c r="G11" s="15">
        <v>29.7</v>
      </c>
      <c r="H11" s="16">
        <v>203.6</v>
      </c>
    </row>
    <row r="12" spans="1:8" ht="29.25" customHeight="1">
      <c r="A12" s="11"/>
      <c r="B12" s="12">
        <v>376</v>
      </c>
      <c r="C12" s="17" t="s">
        <v>37</v>
      </c>
      <c r="D12" s="18">
        <v>200</v>
      </c>
      <c r="E12" s="19"/>
      <c r="F12" s="19"/>
      <c r="G12" s="20">
        <v>24</v>
      </c>
      <c r="H12" s="20">
        <v>96</v>
      </c>
    </row>
    <row r="13" spans="1:8" ht="29.25" customHeight="1">
      <c r="A13" s="11"/>
      <c r="B13" s="160" t="s">
        <v>38</v>
      </c>
      <c r="C13" s="160"/>
      <c r="D13" s="21">
        <v>290</v>
      </c>
      <c r="E13" s="22">
        <v>3.6</v>
      </c>
      <c r="F13" s="22">
        <v>7.7</v>
      </c>
      <c r="G13" s="22">
        <v>53.7</v>
      </c>
      <c r="H13" s="22">
        <v>299.60000000000002</v>
      </c>
    </row>
    <row r="14" spans="1:8" ht="29.25" customHeight="1">
      <c r="A14" s="11" t="s">
        <v>28</v>
      </c>
      <c r="B14" s="160" t="s">
        <v>35</v>
      </c>
      <c r="C14" s="160"/>
      <c r="D14" s="160"/>
      <c r="E14" s="160"/>
      <c r="F14" s="160"/>
      <c r="G14" s="160"/>
      <c r="H14" s="160"/>
    </row>
    <row r="15" spans="1:8" ht="29.25" customHeight="1">
      <c r="A15" s="23"/>
      <c r="B15" s="12"/>
      <c r="C15" s="17" t="s">
        <v>39</v>
      </c>
      <c r="D15" s="18">
        <v>84</v>
      </c>
      <c r="E15" s="24">
        <v>7</v>
      </c>
      <c r="F15" s="24">
        <v>8</v>
      </c>
      <c r="G15" s="24">
        <v>32</v>
      </c>
      <c r="H15" s="25">
        <v>220</v>
      </c>
    </row>
    <row r="16" spans="1:8" ht="29.25" customHeight="1">
      <c r="A16" s="23"/>
      <c r="B16" s="12">
        <v>209</v>
      </c>
      <c r="C16" s="17" t="s">
        <v>8</v>
      </c>
      <c r="D16" s="18">
        <v>200</v>
      </c>
      <c r="E16" s="20">
        <v>3.99</v>
      </c>
      <c r="F16" s="20">
        <v>3.17</v>
      </c>
      <c r="G16" s="20">
        <v>16.34</v>
      </c>
      <c r="H16" s="20">
        <v>111.18</v>
      </c>
    </row>
    <row r="17" spans="1:8" ht="21" customHeight="1">
      <c r="A17" s="7"/>
      <c r="B17" s="160" t="s">
        <v>38</v>
      </c>
      <c r="C17" s="160"/>
      <c r="D17" s="21">
        <v>380</v>
      </c>
      <c r="E17" s="22">
        <v>10.99</v>
      </c>
      <c r="F17" s="22">
        <v>11.17</v>
      </c>
      <c r="G17" s="22">
        <v>48.34</v>
      </c>
      <c r="H17" s="22">
        <v>331.18</v>
      </c>
    </row>
    <row r="18" spans="1:8" ht="29.25" customHeight="1">
      <c r="A18" s="11" t="s">
        <v>27</v>
      </c>
      <c r="B18" s="160" t="s">
        <v>35</v>
      </c>
      <c r="C18" s="160"/>
      <c r="D18" s="160"/>
      <c r="E18" s="160"/>
      <c r="F18" s="160"/>
      <c r="G18" s="160"/>
      <c r="H18" s="160"/>
    </row>
    <row r="19" spans="1:8" ht="29.25" customHeight="1">
      <c r="A19" s="7"/>
      <c r="B19" s="26">
        <v>421</v>
      </c>
      <c r="C19" s="27" t="s">
        <v>40</v>
      </c>
      <c r="D19" s="28">
        <v>75</v>
      </c>
      <c r="E19" s="29">
        <v>5.72</v>
      </c>
      <c r="F19" s="29">
        <v>10.29</v>
      </c>
      <c r="G19" s="29">
        <v>38.92</v>
      </c>
      <c r="H19" s="29">
        <v>271.27999999999997</v>
      </c>
    </row>
    <row r="20" spans="1:8" ht="29.25" customHeight="1">
      <c r="A20" s="7"/>
      <c r="B20" s="12"/>
      <c r="C20" s="30" t="s">
        <v>41</v>
      </c>
      <c r="D20" s="31">
        <v>200</v>
      </c>
      <c r="E20" s="32">
        <v>0.59</v>
      </c>
      <c r="F20" s="32">
        <v>0.05</v>
      </c>
      <c r="G20" s="32">
        <v>18.579999999999998</v>
      </c>
      <c r="H20" s="32">
        <v>77.94</v>
      </c>
    </row>
    <row r="21" spans="1:8" ht="29.25" customHeight="1">
      <c r="A21" s="7"/>
      <c r="B21" s="160" t="s">
        <v>38</v>
      </c>
      <c r="C21" s="160"/>
      <c r="D21" s="21">
        <v>400</v>
      </c>
      <c r="E21" s="22">
        <v>6.31</v>
      </c>
      <c r="F21" s="22">
        <v>10.34</v>
      </c>
      <c r="G21" s="22">
        <v>57.5</v>
      </c>
      <c r="H21" s="22">
        <v>349.22</v>
      </c>
    </row>
    <row r="22" spans="1:8" ht="29.25" customHeight="1">
      <c r="A22" s="11" t="s">
        <v>26</v>
      </c>
      <c r="B22" s="160" t="s">
        <v>35</v>
      </c>
      <c r="C22" s="160"/>
      <c r="D22" s="160"/>
      <c r="E22" s="160"/>
      <c r="F22" s="160"/>
      <c r="G22" s="160"/>
      <c r="H22" s="160"/>
    </row>
    <row r="23" spans="1:8" ht="29.25" customHeight="1">
      <c r="A23" s="7"/>
      <c r="B23" s="12">
        <v>446</v>
      </c>
      <c r="C23" s="17" t="s">
        <v>42</v>
      </c>
      <c r="D23" s="18">
        <v>80</v>
      </c>
      <c r="E23" s="20">
        <v>5.5</v>
      </c>
      <c r="F23" s="20">
        <v>17.5</v>
      </c>
      <c r="G23" s="33">
        <v>32.119999999999997</v>
      </c>
      <c r="H23" s="20">
        <v>319.85000000000002</v>
      </c>
    </row>
    <row r="24" spans="1:8" ht="29.25" customHeight="1">
      <c r="A24" s="7"/>
      <c r="B24" s="34"/>
      <c r="C24" s="17" t="s">
        <v>43</v>
      </c>
      <c r="D24" s="18">
        <v>200</v>
      </c>
      <c r="E24" s="20">
        <v>6.6</v>
      </c>
      <c r="F24" s="20">
        <v>4</v>
      </c>
      <c r="G24" s="20">
        <v>19</v>
      </c>
      <c r="H24" s="20">
        <v>134</v>
      </c>
    </row>
    <row r="25" spans="1:8" ht="29.25" customHeight="1">
      <c r="A25" s="7"/>
      <c r="B25" s="160" t="s">
        <v>38</v>
      </c>
      <c r="C25" s="160"/>
      <c r="D25" s="21">
        <v>280</v>
      </c>
      <c r="E25" s="22">
        <v>12.1</v>
      </c>
      <c r="F25" s="22">
        <v>21.5</v>
      </c>
      <c r="G25" s="22">
        <v>51.12</v>
      </c>
      <c r="H25" s="22">
        <v>453.85</v>
      </c>
    </row>
    <row r="26" spans="1:8" ht="29.25" customHeight="1">
      <c r="A26" s="11" t="s">
        <v>25</v>
      </c>
      <c r="B26" s="160" t="s">
        <v>35</v>
      </c>
      <c r="C26" s="160"/>
      <c r="D26" s="160"/>
      <c r="E26" s="160"/>
      <c r="F26" s="160"/>
      <c r="G26" s="160"/>
      <c r="H26" s="160"/>
    </row>
    <row r="27" spans="1:8" ht="29.25" customHeight="1">
      <c r="A27" s="7"/>
      <c r="B27" s="35">
        <v>410</v>
      </c>
      <c r="C27" s="13" t="s">
        <v>44</v>
      </c>
      <c r="D27" s="14">
        <v>75</v>
      </c>
      <c r="E27" s="15">
        <v>9.2200000000000006</v>
      </c>
      <c r="F27" s="15">
        <v>7.29</v>
      </c>
      <c r="G27" s="15">
        <v>27.72</v>
      </c>
      <c r="H27" s="15">
        <v>214.29</v>
      </c>
    </row>
    <row r="28" spans="1:8" ht="29.25" customHeight="1">
      <c r="A28" s="7"/>
      <c r="B28" s="12">
        <v>376</v>
      </c>
      <c r="C28" s="17" t="s">
        <v>10</v>
      </c>
      <c r="D28" s="18">
        <v>200</v>
      </c>
      <c r="E28" s="19"/>
      <c r="F28" s="1"/>
      <c r="G28" s="20">
        <v>11.09</v>
      </c>
      <c r="H28" s="20">
        <v>44.34</v>
      </c>
    </row>
    <row r="29" spans="1:8" ht="29.25" customHeight="1">
      <c r="A29" s="7"/>
      <c r="B29" s="160" t="s">
        <v>38</v>
      </c>
      <c r="C29" s="160"/>
      <c r="D29" s="21">
        <v>75</v>
      </c>
      <c r="E29" s="22">
        <v>9.2200000000000006</v>
      </c>
      <c r="F29" s="22">
        <v>7.29</v>
      </c>
      <c r="G29" s="22">
        <v>27.72</v>
      </c>
      <c r="H29" s="22">
        <v>214.29</v>
      </c>
    </row>
    <row r="30" spans="1:8" ht="29.25" customHeight="1">
      <c r="A30" s="11" t="s">
        <v>24</v>
      </c>
      <c r="B30" s="160" t="s">
        <v>35</v>
      </c>
      <c r="C30" s="160"/>
      <c r="D30" s="160"/>
      <c r="E30" s="160"/>
      <c r="F30" s="160"/>
      <c r="G30" s="160"/>
      <c r="H30" s="160"/>
    </row>
    <row r="31" spans="1:8" ht="29.25" customHeight="1">
      <c r="A31" s="36"/>
      <c r="B31" s="12">
        <v>486</v>
      </c>
      <c r="C31" s="17" t="s">
        <v>11</v>
      </c>
      <c r="D31" s="18">
        <v>100</v>
      </c>
      <c r="E31" s="20">
        <v>7.63</v>
      </c>
      <c r="F31" s="20">
        <v>8.16</v>
      </c>
      <c r="G31" s="20">
        <v>31.26</v>
      </c>
      <c r="H31" s="20">
        <v>232.42</v>
      </c>
    </row>
    <row r="32" spans="1:8" ht="29.25" customHeight="1">
      <c r="A32" s="7"/>
      <c r="B32" s="12">
        <v>376</v>
      </c>
      <c r="C32" s="17" t="s">
        <v>10</v>
      </c>
      <c r="D32" s="18">
        <v>200</v>
      </c>
      <c r="E32" s="19"/>
      <c r="F32" s="1"/>
      <c r="G32" s="20">
        <v>11.09</v>
      </c>
      <c r="H32" s="20">
        <v>44.34</v>
      </c>
    </row>
    <row r="33" spans="1:8" ht="29.25" customHeight="1">
      <c r="A33" s="7"/>
      <c r="B33" s="160" t="s">
        <v>38</v>
      </c>
      <c r="C33" s="160"/>
      <c r="D33" s="21">
        <v>338</v>
      </c>
      <c r="E33" s="22">
        <v>7.63</v>
      </c>
      <c r="F33" s="22">
        <v>8.16</v>
      </c>
      <c r="G33" s="22">
        <v>42.35</v>
      </c>
      <c r="H33" s="22">
        <v>276.76</v>
      </c>
    </row>
    <row r="34" spans="1:8" ht="29.25" customHeight="1">
      <c r="A34" s="11" t="s">
        <v>23</v>
      </c>
      <c r="B34" s="160" t="s">
        <v>35</v>
      </c>
      <c r="C34" s="160"/>
      <c r="D34" s="160"/>
      <c r="E34" s="160"/>
      <c r="F34" s="160"/>
      <c r="G34" s="160"/>
      <c r="H34" s="160"/>
    </row>
    <row r="35" spans="1:8" ht="29.25" customHeight="1">
      <c r="A35" s="7"/>
      <c r="B35" s="40"/>
      <c r="C35" s="38" t="s">
        <v>46</v>
      </c>
      <c r="D35" s="28">
        <v>100</v>
      </c>
      <c r="E35" s="39">
        <v>6.9</v>
      </c>
      <c r="F35" s="39">
        <v>12.6</v>
      </c>
      <c r="G35" s="39">
        <v>76.900000000000006</v>
      </c>
      <c r="H35" s="39">
        <v>448.3</v>
      </c>
    </row>
    <row r="36" spans="1:8" ht="29.25" customHeight="1">
      <c r="A36" s="7"/>
      <c r="B36" s="12"/>
      <c r="C36" s="17" t="s">
        <v>43</v>
      </c>
      <c r="D36" s="18">
        <v>200</v>
      </c>
      <c r="E36" s="20">
        <v>6.6</v>
      </c>
      <c r="F36" s="20">
        <v>4</v>
      </c>
      <c r="G36" s="20">
        <v>19</v>
      </c>
      <c r="H36" s="20">
        <v>134</v>
      </c>
    </row>
    <row r="37" spans="1:8" ht="29.25" customHeight="1">
      <c r="A37" s="7"/>
      <c r="B37" s="160" t="s">
        <v>38</v>
      </c>
      <c r="C37" s="160"/>
      <c r="D37" s="21">
        <v>460</v>
      </c>
      <c r="E37" s="22">
        <v>13.5</v>
      </c>
      <c r="F37" s="22">
        <v>16.600000000000001</v>
      </c>
      <c r="G37" s="22">
        <v>95.9</v>
      </c>
      <c r="H37" s="22">
        <v>582.29999999999995</v>
      </c>
    </row>
    <row r="38" spans="1:8" ht="29.25" customHeight="1">
      <c r="A38" s="11" t="s">
        <v>22</v>
      </c>
      <c r="B38" s="160" t="s">
        <v>35</v>
      </c>
      <c r="C38" s="160"/>
      <c r="D38" s="160"/>
      <c r="E38" s="160"/>
      <c r="F38" s="160"/>
      <c r="G38" s="160"/>
      <c r="H38" s="160"/>
    </row>
    <row r="39" spans="1:8" ht="29.25" customHeight="1">
      <c r="A39" s="7"/>
      <c r="B39" s="37"/>
      <c r="C39" s="38" t="s">
        <v>45</v>
      </c>
      <c r="D39" s="28">
        <v>100</v>
      </c>
      <c r="E39" s="39">
        <v>4.7</v>
      </c>
      <c r="F39" s="39">
        <v>3.1</v>
      </c>
      <c r="G39" s="39">
        <v>31.6</v>
      </c>
      <c r="H39" s="39">
        <v>173.2</v>
      </c>
    </row>
    <row r="40" spans="1:8" ht="29.25" customHeight="1">
      <c r="A40" s="7"/>
      <c r="B40" s="12"/>
      <c r="C40" s="17" t="s">
        <v>37</v>
      </c>
      <c r="D40" s="18">
        <v>200</v>
      </c>
      <c r="E40" s="20"/>
      <c r="F40" s="20"/>
      <c r="G40" s="20">
        <v>24</v>
      </c>
      <c r="H40" s="20">
        <v>96</v>
      </c>
    </row>
    <row r="41" spans="1:8" ht="29.25" customHeight="1">
      <c r="A41" s="7"/>
      <c r="B41" s="160" t="s">
        <v>38</v>
      </c>
      <c r="C41" s="160"/>
      <c r="D41" s="21">
        <v>300</v>
      </c>
      <c r="E41" s="22">
        <v>4.7</v>
      </c>
      <c r="F41" s="22">
        <v>3.1</v>
      </c>
      <c r="G41" s="22">
        <v>55.6</v>
      </c>
      <c r="H41" s="22">
        <v>269.2</v>
      </c>
    </row>
    <row r="42" spans="1:8" ht="29.25" customHeight="1">
      <c r="A42" s="11" t="s">
        <v>21</v>
      </c>
      <c r="B42" s="160" t="s">
        <v>35</v>
      </c>
      <c r="C42" s="160"/>
      <c r="D42" s="160"/>
      <c r="E42" s="160"/>
      <c r="F42" s="160"/>
      <c r="G42" s="160"/>
      <c r="H42" s="160"/>
    </row>
    <row r="43" spans="1:8" ht="29.25" customHeight="1">
      <c r="A43" s="23"/>
      <c r="B43" s="12">
        <v>446</v>
      </c>
      <c r="C43" s="41" t="s">
        <v>40</v>
      </c>
      <c r="D43" s="42">
        <v>80</v>
      </c>
      <c r="E43" s="20">
        <v>7.64</v>
      </c>
      <c r="F43" s="20">
        <v>9.69</v>
      </c>
      <c r="G43" s="20">
        <v>32.28</v>
      </c>
      <c r="H43" s="20">
        <v>247.41</v>
      </c>
    </row>
    <row r="44" spans="1:8" ht="29.25" customHeight="1">
      <c r="A44" s="7"/>
      <c r="B44" s="12">
        <v>209</v>
      </c>
      <c r="C44" s="17" t="s">
        <v>8</v>
      </c>
      <c r="D44" s="18">
        <v>200</v>
      </c>
      <c r="E44" s="20">
        <v>3.99</v>
      </c>
      <c r="F44" s="20">
        <v>3.17</v>
      </c>
      <c r="G44" s="20">
        <v>16.34</v>
      </c>
      <c r="H44" s="20">
        <v>111.18</v>
      </c>
    </row>
    <row r="45" spans="1:8" ht="29.25" customHeight="1">
      <c r="A45" s="7"/>
      <c r="B45" s="160" t="s">
        <v>38</v>
      </c>
      <c r="C45" s="160"/>
      <c r="D45" s="43">
        <v>380</v>
      </c>
      <c r="E45" s="44">
        <v>11.63</v>
      </c>
      <c r="F45" s="44">
        <v>12.86</v>
      </c>
      <c r="G45" s="44">
        <v>48.62</v>
      </c>
      <c r="H45" s="44">
        <v>358.59</v>
      </c>
    </row>
    <row r="46" spans="1:8" ht="29.25" customHeight="1">
      <c r="A46" s="11" t="s">
        <v>20</v>
      </c>
      <c r="B46" s="160" t="s">
        <v>47</v>
      </c>
      <c r="C46" s="160"/>
      <c r="D46" s="160"/>
      <c r="E46" s="160"/>
      <c r="F46" s="160"/>
      <c r="G46" s="160"/>
      <c r="H46" s="160"/>
    </row>
    <row r="47" spans="1:8" ht="29.25" customHeight="1">
      <c r="A47" s="7"/>
      <c r="B47" s="26"/>
      <c r="C47" s="38" t="s">
        <v>48</v>
      </c>
      <c r="D47" s="28" t="s">
        <v>49</v>
      </c>
      <c r="E47" s="39">
        <v>9.6199999999999992</v>
      </c>
      <c r="F47" s="39">
        <v>10.47</v>
      </c>
      <c r="G47" s="39">
        <v>19.71</v>
      </c>
      <c r="H47" s="39">
        <v>211.67</v>
      </c>
    </row>
    <row r="48" spans="1:8" ht="29.25" customHeight="1">
      <c r="A48" s="7"/>
      <c r="B48" s="45">
        <v>342</v>
      </c>
      <c r="C48" s="46" t="s">
        <v>50</v>
      </c>
      <c r="D48" s="47">
        <v>200</v>
      </c>
      <c r="E48" s="48">
        <v>0.16</v>
      </c>
      <c r="F48" s="48">
        <v>0.16</v>
      </c>
      <c r="G48" s="49">
        <v>14.9</v>
      </c>
      <c r="H48" s="48">
        <v>62.69</v>
      </c>
    </row>
    <row r="49" spans="1:8" ht="29.25" customHeight="1">
      <c r="A49" s="7"/>
      <c r="B49" s="160" t="s">
        <v>38</v>
      </c>
      <c r="C49" s="160"/>
      <c r="D49" s="21"/>
      <c r="E49" s="22">
        <v>9.7799999999999994</v>
      </c>
      <c r="F49" s="22">
        <v>10.63</v>
      </c>
      <c r="G49" s="22">
        <v>34.61</v>
      </c>
      <c r="H49" s="22">
        <v>274.36</v>
      </c>
    </row>
    <row r="50" spans="1:8" ht="29.25" customHeight="1">
      <c r="A50" s="11" t="s">
        <v>19</v>
      </c>
      <c r="B50" s="160" t="s">
        <v>47</v>
      </c>
      <c r="C50" s="160"/>
      <c r="D50" s="160"/>
      <c r="E50" s="160"/>
      <c r="F50" s="160"/>
      <c r="G50" s="160"/>
      <c r="H50" s="160"/>
    </row>
    <row r="51" spans="1:8" ht="29.25" customHeight="1">
      <c r="A51" s="7"/>
      <c r="B51" s="50"/>
      <c r="C51" s="41" t="s">
        <v>51</v>
      </c>
      <c r="D51" s="42">
        <v>100</v>
      </c>
      <c r="E51" s="51">
        <v>6.3</v>
      </c>
      <c r="F51" s="52">
        <v>14.9</v>
      </c>
      <c r="G51" s="51">
        <v>70.2</v>
      </c>
      <c r="H51" s="52">
        <v>441.18700000000001</v>
      </c>
    </row>
    <row r="52" spans="1:8" ht="29.25" customHeight="1">
      <c r="A52" s="7"/>
      <c r="B52" s="12">
        <v>376</v>
      </c>
      <c r="C52" s="17" t="s">
        <v>10</v>
      </c>
      <c r="D52" s="18">
        <v>200</v>
      </c>
      <c r="E52" s="19"/>
      <c r="F52" s="1"/>
      <c r="G52" s="20">
        <v>11.09</v>
      </c>
      <c r="H52" s="20">
        <v>44.34</v>
      </c>
    </row>
    <row r="53" spans="1:8" ht="29.25" customHeight="1">
      <c r="A53" s="7"/>
      <c r="B53" s="160" t="s">
        <v>52</v>
      </c>
      <c r="C53" s="160"/>
      <c r="D53" s="21">
        <v>300</v>
      </c>
      <c r="E53" s="22">
        <v>6.3</v>
      </c>
      <c r="F53" s="22">
        <v>14.9</v>
      </c>
      <c r="G53" s="22">
        <v>81.290000000000006</v>
      </c>
      <c r="H53" s="22">
        <v>485.52699999999999</v>
      </c>
    </row>
    <row r="54" spans="1:8" ht="29.25" customHeight="1">
      <c r="A54" s="11" t="s">
        <v>18</v>
      </c>
      <c r="B54" s="160" t="s">
        <v>35</v>
      </c>
      <c r="C54" s="160"/>
      <c r="D54" s="160"/>
      <c r="E54" s="160"/>
      <c r="F54" s="160"/>
      <c r="G54" s="160"/>
      <c r="H54" s="160"/>
    </row>
    <row r="55" spans="1:8" ht="29.25" customHeight="1">
      <c r="A55" s="7"/>
      <c r="B55" s="12"/>
      <c r="C55" s="53" t="s">
        <v>53</v>
      </c>
      <c r="D55" s="31">
        <v>80</v>
      </c>
      <c r="E55" s="20">
        <v>5.54</v>
      </c>
      <c r="F55" s="20">
        <v>17.54</v>
      </c>
      <c r="G55" s="33">
        <v>36.21</v>
      </c>
      <c r="H55" s="20">
        <v>324.95999999999998</v>
      </c>
    </row>
    <row r="56" spans="1:8" ht="29.25" customHeight="1">
      <c r="A56" s="7"/>
      <c r="B56" s="12"/>
      <c r="C56" s="17" t="s">
        <v>43</v>
      </c>
      <c r="D56" s="18">
        <v>200</v>
      </c>
      <c r="E56" s="20">
        <v>6.6</v>
      </c>
      <c r="F56" s="20">
        <v>4</v>
      </c>
      <c r="G56" s="20">
        <v>19</v>
      </c>
      <c r="H56" s="20">
        <v>134</v>
      </c>
    </row>
    <row r="57" spans="1:8" ht="29.25" customHeight="1">
      <c r="A57" s="7"/>
      <c r="B57" s="160" t="s">
        <v>38</v>
      </c>
      <c r="C57" s="160"/>
      <c r="D57" s="21">
        <v>280</v>
      </c>
      <c r="E57" s="22">
        <v>12.14</v>
      </c>
      <c r="F57" s="22">
        <v>21.54</v>
      </c>
      <c r="G57" s="22">
        <v>55.21</v>
      </c>
      <c r="H57" s="22">
        <v>458.96</v>
      </c>
    </row>
    <row r="58" spans="1:8" ht="29.25" customHeight="1">
      <c r="A58" s="11" t="s">
        <v>17</v>
      </c>
      <c r="B58" s="160" t="s">
        <v>35</v>
      </c>
      <c r="C58" s="160"/>
      <c r="D58" s="160"/>
      <c r="E58" s="160"/>
      <c r="F58" s="160"/>
      <c r="G58" s="160"/>
      <c r="H58" s="160"/>
    </row>
    <row r="59" spans="1:8" ht="29.25" customHeight="1">
      <c r="A59" s="7"/>
      <c r="B59" s="12">
        <v>486</v>
      </c>
      <c r="C59" s="17" t="s">
        <v>11</v>
      </c>
      <c r="D59" s="18">
        <v>100</v>
      </c>
      <c r="E59" s="20">
        <v>7.63</v>
      </c>
      <c r="F59" s="20">
        <v>8.16</v>
      </c>
      <c r="G59" s="20">
        <v>31.26</v>
      </c>
      <c r="H59" s="20">
        <v>232.42</v>
      </c>
    </row>
    <row r="60" spans="1:8" ht="29.25" customHeight="1">
      <c r="A60" s="7"/>
      <c r="B60" s="12"/>
      <c r="C60" s="30" t="s">
        <v>41</v>
      </c>
      <c r="D60" s="31">
        <v>200</v>
      </c>
      <c r="E60" s="32">
        <v>0.59</v>
      </c>
      <c r="F60" s="32">
        <v>0.05</v>
      </c>
      <c r="G60" s="32">
        <v>18.579999999999998</v>
      </c>
      <c r="H60" s="32">
        <v>77.94</v>
      </c>
    </row>
    <row r="61" spans="1:8" ht="29.25" customHeight="1">
      <c r="A61" s="7"/>
      <c r="B61" s="160" t="s">
        <v>38</v>
      </c>
      <c r="C61" s="160"/>
      <c r="D61" s="21">
        <v>300</v>
      </c>
      <c r="E61" s="22">
        <v>8.2200000000000006</v>
      </c>
      <c r="F61" s="22">
        <v>8.2100000000000009</v>
      </c>
      <c r="G61" s="22">
        <v>49.84</v>
      </c>
      <c r="H61" s="22">
        <v>310.36</v>
      </c>
    </row>
    <row r="62" spans="1:8" ht="29.25" customHeight="1">
      <c r="A62" s="11" t="s">
        <v>16</v>
      </c>
      <c r="B62" s="160" t="s">
        <v>35</v>
      </c>
      <c r="C62" s="160"/>
      <c r="D62" s="160"/>
      <c r="E62" s="160"/>
      <c r="F62" s="160"/>
      <c r="G62" s="160"/>
      <c r="H62" s="160"/>
    </row>
    <row r="63" spans="1:8" ht="29.25" customHeight="1">
      <c r="A63" s="7"/>
      <c r="B63" s="37"/>
      <c r="C63" s="38" t="s">
        <v>45</v>
      </c>
      <c r="D63" s="28">
        <v>100</v>
      </c>
      <c r="E63" s="39">
        <v>9.6199999999999992</v>
      </c>
      <c r="F63" s="39">
        <v>10.47</v>
      </c>
      <c r="G63" s="39">
        <v>19.71</v>
      </c>
      <c r="H63" s="39">
        <v>211.67</v>
      </c>
    </row>
    <row r="64" spans="1:8" ht="29.25" customHeight="1">
      <c r="A64" s="7"/>
      <c r="B64" s="12"/>
      <c r="C64" s="17" t="s">
        <v>37</v>
      </c>
      <c r="D64" s="18">
        <v>200</v>
      </c>
      <c r="E64" s="32"/>
      <c r="F64" s="32"/>
      <c r="G64" s="20">
        <v>24</v>
      </c>
      <c r="H64" s="20">
        <v>96</v>
      </c>
    </row>
    <row r="65" spans="1:8" ht="29.25" customHeight="1">
      <c r="A65" s="7"/>
      <c r="B65" s="160" t="s">
        <v>38</v>
      </c>
      <c r="C65" s="160"/>
      <c r="D65" s="21">
        <v>430</v>
      </c>
      <c r="E65" s="22">
        <v>9.6199999999999992</v>
      </c>
      <c r="F65" s="22">
        <v>10.47</v>
      </c>
      <c r="G65" s="22">
        <v>43.71</v>
      </c>
      <c r="H65" s="22">
        <v>307.67</v>
      </c>
    </row>
    <row r="66" spans="1:8" ht="29.25" customHeight="1">
      <c r="A66" s="11" t="s">
        <v>15</v>
      </c>
      <c r="B66" s="160" t="s">
        <v>35</v>
      </c>
      <c r="C66" s="160"/>
      <c r="D66" s="160"/>
      <c r="E66" s="160"/>
      <c r="F66" s="160"/>
      <c r="G66" s="160"/>
      <c r="H66" s="160"/>
    </row>
    <row r="67" spans="1:8" ht="29.25" customHeight="1">
      <c r="A67" s="23"/>
      <c r="B67" s="35">
        <v>410</v>
      </c>
      <c r="C67" s="13" t="s">
        <v>44</v>
      </c>
      <c r="D67" s="14">
        <v>75</v>
      </c>
      <c r="E67" s="15">
        <v>9.2200000000000006</v>
      </c>
      <c r="F67" s="15">
        <v>7.29</v>
      </c>
      <c r="G67" s="15">
        <v>27.72</v>
      </c>
      <c r="H67" s="15">
        <v>214.29</v>
      </c>
    </row>
    <row r="68" spans="1:8" ht="29.25" customHeight="1">
      <c r="A68" s="7"/>
      <c r="B68" s="12">
        <v>376</v>
      </c>
      <c r="C68" s="17" t="s">
        <v>10</v>
      </c>
      <c r="D68" s="18">
        <v>200</v>
      </c>
      <c r="E68" s="19"/>
      <c r="F68" s="1"/>
      <c r="G68" s="20">
        <v>11.09</v>
      </c>
      <c r="H68" s="20">
        <v>44.34</v>
      </c>
    </row>
    <row r="69" spans="1:8" ht="29.25" customHeight="1">
      <c r="A69" s="7"/>
      <c r="B69" s="160" t="s">
        <v>38</v>
      </c>
      <c r="C69" s="160"/>
      <c r="D69" s="21">
        <v>300</v>
      </c>
      <c r="E69" s="22">
        <v>9.2200000000000006</v>
      </c>
      <c r="F69" s="22">
        <v>7.29</v>
      </c>
      <c r="G69" s="22">
        <v>38.81</v>
      </c>
      <c r="H69" s="22">
        <v>258.63</v>
      </c>
    </row>
    <row r="70" spans="1:8" ht="29.25" customHeight="1">
      <c r="A70" s="11" t="s">
        <v>14</v>
      </c>
      <c r="B70" s="160" t="s">
        <v>35</v>
      </c>
      <c r="C70" s="160"/>
      <c r="D70" s="160"/>
      <c r="E70" s="160"/>
      <c r="F70" s="160"/>
      <c r="G70" s="160"/>
      <c r="H70" s="160"/>
    </row>
    <row r="71" spans="1:8" ht="29.25" customHeight="1">
      <c r="A71" s="7"/>
      <c r="B71" s="12"/>
      <c r="C71" s="41" t="s">
        <v>54</v>
      </c>
      <c r="D71" s="42">
        <v>80</v>
      </c>
      <c r="E71" s="20">
        <v>7.64</v>
      </c>
      <c r="F71" s="20">
        <v>9.69</v>
      </c>
      <c r="G71" s="20">
        <v>32.28</v>
      </c>
      <c r="H71" s="20">
        <v>247.41</v>
      </c>
    </row>
    <row r="72" spans="1:8" ht="29.25" customHeight="1">
      <c r="A72" s="7"/>
      <c r="B72" s="12"/>
      <c r="C72" s="17" t="s">
        <v>43</v>
      </c>
      <c r="D72" s="18">
        <v>200</v>
      </c>
      <c r="E72" s="20">
        <v>6.6</v>
      </c>
      <c r="F72" s="20">
        <v>4</v>
      </c>
      <c r="G72" s="20">
        <v>19</v>
      </c>
      <c r="H72" s="20">
        <v>134</v>
      </c>
    </row>
    <row r="73" spans="1:8" ht="29.25" customHeight="1">
      <c r="A73" s="7"/>
      <c r="B73" s="160" t="s">
        <v>38</v>
      </c>
      <c r="C73" s="160"/>
      <c r="D73" s="21">
        <v>280</v>
      </c>
      <c r="E73" s="22">
        <v>14.24</v>
      </c>
      <c r="F73" s="22">
        <v>13.69</v>
      </c>
      <c r="G73" s="22">
        <v>51.28</v>
      </c>
      <c r="H73" s="22">
        <v>381.41</v>
      </c>
    </row>
    <row r="74" spans="1:8" ht="29.25" customHeight="1">
      <c r="A74" s="11" t="s">
        <v>13</v>
      </c>
      <c r="B74" s="160" t="s">
        <v>47</v>
      </c>
      <c r="C74" s="160"/>
      <c r="D74" s="160"/>
      <c r="E74" s="160"/>
      <c r="F74" s="160"/>
      <c r="G74" s="160"/>
      <c r="H74" s="160"/>
    </row>
    <row r="75" spans="1:8" ht="29.25" customHeight="1">
      <c r="A75" s="11"/>
      <c r="B75" s="50"/>
      <c r="C75" s="41" t="s">
        <v>55</v>
      </c>
      <c r="D75" s="42">
        <v>80</v>
      </c>
      <c r="E75" s="51">
        <v>5.56</v>
      </c>
      <c r="F75" s="52">
        <v>17.5</v>
      </c>
      <c r="G75" s="51">
        <v>36.200000000000003</v>
      </c>
      <c r="H75" s="52">
        <v>324.95999999999998</v>
      </c>
    </row>
    <row r="76" spans="1:8" ht="29.25" customHeight="1">
      <c r="A76" s="11"/>
      <c r="B76" s="45">
        <v>342</v>
      </c>
      <c r="C76" s="46" t="s">
        <v>50</v>
      </c>
      <c r="D76" s="47">
        <v>200</v>
      </c>
      <c r="E76" s="48">
        <v>0.16</v>
      </c>
      <c r="F76" s="48">
        <v>0.16</v>
      </c>
      <c r="G76" s="49">
        <v>14.9</v>
      </c>
      <c r="H76" s="48">
        <v>62.69</v>
      </c>
    </row>
    <row r="77" spans="1:8" ht="29.25" customHeight="1">
      <c r="A77" s="11"/>
      <c r="B77" s="161" t="s">
        <v>38</v>
      </c>
      <c r="C77" s="161"/>
      <c r="D77" s="54">
        <v>430</v>
      </c>
      <c r="E77" s="55">
        <v>5.72</v>
      </c>
      <c r="F77" s="55">
        <v>17.66</v>
      </c>
      <c r="G77" s="55">
        <v>51.1</v>
      </c>
      <c r="H77" s="55">
        <v>387.65</v>
      </c>
    </row>
    <row r="78" spans="1:8" ht="29.25" customHeight="1">
      <c r="A78" s="11" t="s">
        <v>12</v>
      </c>
      <c r="B78" s="160" t="s">
        <v>35</v>
      </c>
      <c r="C78" s="160"/>
      <c r="D78" s="160"/>
      <c r="E78" s="160"/>
      <c r="F78" s="160"/>
      <c r="G78" s="160"/>
      <c r="H78" s="160"/>
    </row>
    <row r="79" spans="1:8" ht="29.25" customHeight="1">
      <c r="A79" s="7"/>
      <c r="B79" s="37"/>
      <c r="C79" s="38" t="s">
        <v>46</v>
      </c>
      <c r="D79" s="28">
        <v>100</v>
      </c>
      <c r="E79" s="39">
        <v>6.9</v>
      </c>
      <c r="F79" s="39">
        <v>12.6</v>
      </c>
      <c r="G79" s="39">
        <v>76.900000000000006</v>
      </c>
      <c r="H79" s="39">
        <v>448.3</v>
      </c>
    </row>
    <row r="80" spans="1:8" ht="29.25" customHeight="1">
      <c r="A80" s="7"/>
      <c r="B80" s="12"/>
      <c r="C80" s="30" t="s">
        <v>56</v>
      </c>
      <c r="D80" s="31">
        <v>110</v>
      </c>
      <c r="E80" s="56">
        <v>7.6</v>
      </c>
      <c r="F80" s="56">
        <v>3.9</v>
      </c>
      <c r="G80" s="56">
        <v>0</v>
      </c>
      <c r="H80" s="57">
        <v>118.3</v>
      </c>
    </row>
    <row r="81" spans="1:8" ht="29.25" customHeight="1">
      <c r="A81" s="7"/>
      <c r="B81" s="58">
        <v>376</v>
      </c>
      <c r="C81" s="59" t="s">
        <v>10</v>
      </c>
      <c r="D81" s="60">
        <v>200</v>
      </c>
      <c r="E81" s="61"/>
      <c r="F81" s="61"/>
      <c r="G81" s="57">
        <v>11.09</v>
      </c>
      <c r="H81" s="57">
        <v>44.34</v>
      </c>
    </row>
    <row r="82" spans="1:8" ht="29.25" customHeight="1">
      <c r="A82" s="7"/>
      <c r="B82" s="160" t="s">
        <v>38</v>
      </c>
      <c r="C82" s="160"/>
      <c r="D82" s="21">
        <v>430</v>
      </c>
      <c r="E82" s="22">
        <v>14.5</v>
      </c>
      <c r="F82" s="22">
        <v>16.5</v>
      </c>
      <c r="G82" s="22">
        <v>87.99</v>
      </c>
      <c r="H82" s="22">
        <v>610.94000000000005</v>
      </c>
    </row>
    <row r="83" spans="1:8" ht="29.25" customHeight="1">
      <c r="A83" s="11" t="s">
        <v>9</v>
      </c>
      <c r="B83" s="160" t="s">
        <v>35</v>
      </c>
      <c r="C83" s="160"/>
      <c r="D83" s="160"/>
      <c r="E83" s="160"/>
      <c r="F83" s="160"/>
      <c r="G83" s="160"/>
      <c r="H83" s="160"/>
    </row>
    <row r="84" spans="1:8" ht="29.25" customHeight="1">
      <c r="A84" s="7"/>
      <c r="B84" s="26">
        <v>406</v>
      </c>
      <c r="C84" s="17" t="s">
        <v>57</v>
      </c>
      <c r="D84" s="18">
        <v>100</v>
      </c>
      <c r="E84" s="20">
        <v>7.17</v>
      </c>
      <c r="F84" s="20">
        <v>8.33</v>
      </c>
      <c r="G84" s="20">
        <v>43.16</v>
      </c>
      <c r="H84" s="20">
        <v>276.63</v>
      </c>
    </row>
    <row r="85" spans="1:8" ht="29.25" customHeight="1">
      <c r="A85" s="7"/>
      <c r="B85" s="12"/>
      <c r="C85" s="17" t="s">
        <v>37</v>
      </c>
      <c r="D85" s="18">
        <v>200</v>
      </c>
      <c r="E85" s="20"/>
      <c r="F85" s="20"/>
      <c r="G85" s="20">
        <v>24</v>
      </c>
      <c r="H85" s="20">
        <v>96</v>
      </c>
    </row>
    <row r="86" spans="1:8" ht="29.25" customHeight="1">
      <c r="A86" s="7"/>
      <c r="B86" s="160" t="s">
        <v>38</v>
      </c>
      <c r="C86" s="160"/>
      <c r="D86" s="21">
        <v>300</v>
      </c>
      <c r="E86" s="22">
        <v>7.17</v>
      </c>
      <c r="F86" s="22">
        <v>8.33</v>
      </c>
      <c r="G86" s="22">
        <v>67.16</v>
      </c>
      <c r="H86" s="22">
        <v>372.63</v>
      </c>
    </row>
    <row r="87" spans="1:8" ht="29.25" customHeight="1">
      <c r="A87" s="11" t="s">
        <v>7</v>
      </c>
      <c r="B87" s="160" t="s">
        <v>35</v>
      </c>
      <c r="C87" s="160"/>
      <c r="D87" s="160"/>
      <c r="E87" s="160"/>
      <c r="F87" s="160"/>
      <c r="G87" s="160"/>
      <c r="H87" s="160"/>
    </row>
    <row r="88" spans="1:8" ht="29.25" customHeight="1">
      <c r="A88" s="7"/>
      <c r="B88" s="26"/>
      <c r="C88" s="17" t="s">
        <v>39</v>
      </c>
      <c r="D88" s="18">
        <v>84</v>
      </c>
      <c r="E88" s="24">
        <v>7</v>
      </c>
      <c r="F88" s="24">
        <v>8</v>
      </c>
      <c r="G88" s="24">
        <v>32</v>
      </c>
      <c r="H88" s="25">
        <v>220</v>
      </c>
    </row>
    <row r="89" spans="1:8" ht="29.25" customHeight="1">
      <c r="A89" s="7"/>
      <c r="B89" s="12">
        <v>209</v>
      </c>
      <c r="C89" s="17" t="s">
        <v>8</v>
      </c>
      <c r="D89" s="18">
        <v>180</v>
      </c>
      <c r="E89" s="20">
        <v>3.99</v>
      </c>
      <c r="F89" s="20">
        <v>3.17</v>
      </c>
      <c r="G89" s="20">
        <v>16.34</v>
      </c>
      <c r="H89" s="20">
        <v>111.18</v>
      </c>
    </row>
    <row r="90" spans="1:8" ht="29.25" customHeight="1">
      <c r="A90" s="7"/>
      <c r="B90" s="160" t="s">
        <v>38</v>
      </c>
      <c r="C90" s="160"/>
      <c r="D90" s="21">
        <v>264</v>
      </c>
      <c r="E90" s="22">
        <v>10.99</v>
      </c>
      <c r="F90" s="22">
        <v>11.17</v>
      </c>
      <c r="G90" s="22">
        <v>48.34</v>
      </c>
      <c r="H90" s="22">
        <v>331.18</v>
      </c>
    </row>
    <row r="91" spans="1:8" ht="29.25" customHeight="1">
      <c r="A91" s="1"/>
      <c r="B91" s="62"/>
      <c r="C91" s="1"/>
      <c r="D91" s="1"/>
      <c r="E91" s="1"/>
      <c r="F91" s="1"/>
      <c r="G91" s="1"/>
      <c r="H91" s="1"/>
    </row>
    <row r="92" spans="1:8">
      <c r="A92" s="1"/>
      <c r="B92" s="1"/>
      <c r="C92" s="1"/>
      <c r="D92" s="1"/>
      <c r="E92" s="1"/>
      <c r="F92" s="1"/>
      <c r="G92" s="1"/>
      <c r="H92" s="1"/>
    </row>
    <row r="93" spans="1:8">
      <c r="A93" s="1"/>
      <c r="B93" s="1"/>
      <c r="C93" s="1"/>
      <c r="D93" s="1"/>
      <c r="E93" s="1"/>
      <c r="F93" s="1"/>
      <c r="G93" s="1"/>
      <c r="H93" s="1"/>
    </row>
    <row r="94" spans="1:8" ht="16.5">
      <c r="A94" s="1"/>
      <c r="B94" s="63" t="s">
        <v>58</v>
      </c>
      <c r="C94" s="1"/>
      <c r="D94" s="1"/>
      <c r="E94" s="1"/>
      <c r="F94" s="2" t="s">
        <v>0</v>
      </c>
      <c r="G94" s="1"/>
      <c r="H94" s="1"/>
    </row>
  </sheetData>
  <mergeCells count="51">
    <mergeCell ref="B5:H5"/>
    <mergeCell ref="B22:H22"/>
    <mergeCell ref="B7:B8"/>
    <mergeCell ref="C7:C8"/>
    <mergeCell ref="D7:D8"/>
    <mergeCell ref="E7:G7"/>
    <mergeCell ref="H7:H8"/>
    <mergeCell ref="B10:H10"/>
    <mergeCell ref="B13:C13"/>
    <mergeCell ref="B14:H14"/>
    <mergeCell ref="B17:C17"/>
    <mergeCell ref="B18:H18"/>
    <mergeCell ref="B21:C21"/>
    <mergeCell ref="B57:C57"/>
    <mergeCell ref="B58:H58"/>
    <mergeCell ref="B37:C37"/>
    <mergeCell ref="B38:H38"/>
    <mergeCell ref="B33:C33"/>
    <mergeCell ref="B42:H42"/>
    <mergeCell ref="B45:C45"/>
    <mergeCell ref="B46:H46"/>
    <mergeCell ref="B86:C86"/>
    <mergeCell ref="B87:H87"/>
    <mergeCell ref="B90:C90"/>
    <mergeCell ref="B73:C73"/>
    <mergeCell ref="B74:H74"/>
    <mergeCell ref="B77:C77"/>
    <mergeCell ref="B78:H78"/>
    <mergeCell ref="B82:C82"/>
    <mergeCell ref="B83:H83"/>
    <mergeCell ref="B70:H70"/>
    <mergeCell ref="B25:C25"/>
    <mergeCell ref="B26:H26"/>
    <mergeCell ref="B29:C29"/>
    <mergeCell ref="B30:H30"/>
    <mergeCell ref="B41:C41"/>
    <mergeCell ref="B34:H34"/>
    <mergeCell ref="B49:C49"/>
    <mergeCell ref="B50:H50"/>
    <mergeCell ref="B53:C53"/>
    <mergeCell ref="B61:C61"/>
    <mergeCell ref="B62:H62"/>
    <mergeCell ref="B65:C65"/>
    <mergeCell ref="B66:H66"/>
    <mergeCell ref="B69:C69"/>
    <mergeCell ref="B54:H54"/>
    <mergeCell ref="B1:C1"/>
    <mergeCell ref="E1:G1"/>
    <mergeCell ref="E2:H2"/>
    <mergeCell ref="E3:H3"/>
    <mergeCell ref="E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X1048576"/>
  <sheetViews>
    <sheetView tabSelected="1" topLeftCell="A4" workbookViewId="0">
      <selection activeCell="L15" sqref="L15"/>
    </sheetView>
  </sheetViews>
  <sheetFormatPr defaultRowHeight="15.75"/>
  <cols>
    <col min="1" max="1" width="5.7109375" style="64" customWidth="1"/>
    <col min="2" max="2" width="9.28515625" style="70" customWidth="1"/>
    <col min="3" max="3" width="13.85546875" style="66" customWidth="1"/>
    <col min="4" max="4" width="51.28515625" style="66" customWidth="1"/>
    <col min="5" max="5" width="12" style="66" customWidth="1"/>
    <col min="6" max="6" width="9.140625" style="67" customWidth="1"/>
    <col min="7" max="9" width="9.140625" style="66" customWidth="1"/>
    <col min="10" max="10" width="14.28515625" style="66" customWidth="1"/>
    <col min="11" max="258" width="9.140625" style="68" customWidth="1"/>
    <col min="259" max="1025" width="9.140625" customWidth="1"/>
  </cols>
  <sheetData>
    <row r="1" spans="1:258" ht="12.75" customHeight="1">
      <c r="B1" s="65"/>
      <c r="G1" s="67"/>
    </row>
    <row r="2" spans="1:258" ht="21.2" customHeight="1">
      <c r="B2" s="179" t="s">
        <v>32</v>
      </c>
      <c r="C2" s="179"/>
      <c r="G2" s="180"/>
      <c r="H2" s="180"/>
      <c r="I2" s="180"/>
      <c r="J2" s="69"/>
    </row>
    <row r="3" spans="1:258" ht="36.6" customHeight="1">
      <c r="G3" s="180"/>
      <c r="H3" s="180"/>
      <c r="I3" s="180"/>
      <c r="J3" s="180"/>
    </row>
    <row r="4" spans="1:258" ht="28.35" customHeight="1">
      <c r="G4" s="180"/>
      <c r="H4" s="180"/>
      <c r="I4" s="180"/>
      <c r="J4" s="180"/>
    </row>
    <row r="5" spans="1:258" ht="29.85" customHeight="1">
      <c r="G5" s="181"/>
      <c r="H5" s="181"/>
      <c r="I5" s="181"/>
      <c r="J5" s="181"/>
    </row>
    <row r="6" spans="1:258" ht="29.85" customHeight="1">
      <c r="B6" s="175" t="s">
        <v>60</v>
      </c>
      <c r="C6" s="175"/>
      <c r="D6" s="175"/>
      <c r="E6" s="175"/>
      <c r="F6" s="175"/>
      <c r="G6" s="175"/>
      <c r="H6" s="175"/>
      <c r="I6" s="175"/>
      <c r="J6" s="175"/>
    </row>
    <row r="7" spans="1:258" ht="32.450000000000003" customHeight="1">
      <c r="B7" s="175" t="s">
        <v>61</v>
      </c>
      <c r="C7" s="175"/>
      <c r="D7" s="71" t="s">
        <v>134</v>
      </c>
      <c r="E7" s="72"/>
      <c r="F7" s="73"/>
      <c r="G7" s="72"/>
      <c r="H7" s="74"/>
      <c r="I7" s="74"/>
      <c r="J7" s="72"/>
    </row>
    <row r="8" spans="1:258" ht="18.95" customHeight="1">
      <c r="B8" s="176" t="s">
        <v>62</v>
      </c>
      <c r="C8" s="176"/>
      <c r="D8" s="176"/>
      <c r="E8" s="72"/>
      <c r="F8" s="73"/>
      <c r="G8" s="72"/>
      <c r="H8" s="177"/>
      <c r="I8" s="177"/>
      <c r="J8" s="72"/>
    </row>
    <row r="9" spans="1:258" ht="15.6" customHeight="1">
      <c r="B9" s="178" t="s">
        <v>63</v>
      </c>
      <c r="C9" s="172" t="s">
        <v>64</v>
      </c>
      <c r="D9" s="172" t="s">
        <v>30</v>
      </c>
      <c r="E9" s="172" t="s">
        <v>6</v>
      </c>
      <c r="F9" s="172" t="s">
        <v>65</v>
      </c>
      <c r="G9" s="172" t="s">
        <v>5</v>
      </c>
      <c r="H9" s="172"/>
      <c r="I9" s="172"/>
      <c r="J9" s="172" t="s">
        <v>4</v>
      </c>
    </row>
    <row r="10" spans="1:258" ht="30.6" customHeight="1">
      <c r="B10" s="178"/>
      <c r="C10" s="172"/>
      <c r="D10" s="172"/>
      <c r="E10" s="172"/>
      <c r="F10" s="172"/>
      <c r="G10" s="75" t="s">
        <v>3</v>
      </c>
      <c r="H10" s="75" t="s">
        <v>2</v>
      </c>
      <c r="I10" s="75" t="s">
        <v>1</v>
      </c>
      <c r="J10" s="172"/>
    </row>
    <row r="11" spans="1:258">
      <c r="B11" s="76">
        <v>1</v>
      </c>
      <c r="C11" s="77">
        <v>2</v>
      </c>
      <c r="D11" s="77">
        <v>3</v>
      </c>
      <c r="E11" s="77">
        <v>4</v>
      </c>
      <c r="F11" s="77"/>
      <c r="G11" s="77">
        <v>6</v>
      </c>
      <c r="H11" s="77">
        <v>7</v>
      </c>
      <c r="I11" s="77">
        <v>8</v>
      </c>
      <c r="J11" s="77">
        <v>9</v>
      </c>
    </row>
    <row r="12" spans="1:258" ht="15" customHeight="1">
      <c r="B12" s="171" t="s">
        <v>29</v>
      </c>
      <c r="C12" s="78" t="s">
        <v>66</v>
      </c>
      <c r="D12" s="79" t="s">
        <v>67</v>
      </c>
      <c r="E12" s="78">
        <v>15</v>
      </c>
      <c r="F12" s="80"/>
      <c r="G12" s="80">
        <v>1.94</v>
      </c>
      <c r="H12" s="80">
        <v>3.27</v>
      </c>
      <c r="I12" s="80">
        <v>0.28999999999999998</v>
      </c>
      <c r="J12" s="81">
        <v>38.4</v>
      </c>
    </row>
    <row r="13" spans="1:258" s="85" customFormat="1" ht="33.75" customHeight="1">
      <c r="A13" s="82"/>
      <c r="B13" s="171"/>
      <c r="C13" s="83" t="s">
        <v>68</v>
      </c>
      <c r="D13" s="79" t="s">
        <v>69</v>
      </c>
      <c r="E13" s="77">
        <v>160</v>
      </c>
      <c r="F13" s="83"/>
      <c r="G13" s="83">
        <v>22.68</v>
      </c>
      <c r="H13" s="83">
        <v>13.52</v>
      </c>
      <c r="I13" s="83">
        <v>35.82</v>
      </c>
      <c r="J13" s="83">
        <f>I13*4+H13*9+G13*4</f>
        <v>355.67999999999995</v>
      </c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  <c r="IX13" s="84"/>
    </row>
    <row r="14" spans="1:258">
      <c r="B14" s="171"/>
      <c r="C14" s="77" t="s">
        <v>70</v>
      </c>
      <c r="D14" s="79" t="s">
        <v>10</v>
      </c>
      <c r="E14" s="77" t="s">
        <v>71</v>
      </c>
      <c r="F14" s="86"/>
      <c r="G14" s="87"/>
      <c r="H14" s="87"/>
      <c r="I14" s="83">
        <v>11.09</v>
      </c>
      <c r="J14" s="83">
        <v>44.34</v>
      </c>
    </row>
    <row r="15" spans="1:258">
      <c r="B15" s="171"/>
      <c r="C15" s="80"/>
      <c r="D15" s="79" t="s">
        <v>72</v>
      </c>
      <c r="E15" s="78">
        <v>30</v>
      </c>
      <c r="F15" s="80"/>
      <c r="G15" s="80">
        <v>2.37</v>
      </c>
      <c r="H15" s="81">
        <v>0.3</v>
      </c>
      <c r="I15" s="80">
        <v>14.49</v>
      </c>
      <c r="J15" s="83">
        <f>I15*4+H15*9+G15*4</f>
        <v>70.14</v>
      </c>
    </row>
    <row r="16" spans="1:258">
      <c r="B16" s="171"/>
      <c r="C16" s="77" t="s">
        <v>73</v>
      </c>
      <c r="D16" s="79" t="s">
        <v>74</v>
      </c>
      <c r="E16" s="77">
        <v>100</v>
      </c>
      <c r="F16" s="86"/>
      <c r="G16" s="88">
        <v>0.4</v>
      </c>
      <c r="H16" s="88">
        <v>0.3</v>
      </c>
      <c r="I16" s="88">
        <v>10.9</v>
      </c>
      <c r="J16" s="77">
        <v>42</v>
      </c>
    </row>
    <row r="17" spans="1:258">
      <c r="B17" s="171"/>
      <c r="C17" s="173" t="s">
        <v>75</v>
      </c>
      <c r="D17" s="173"/>
      <c r="E17" s="89">
        <v>520</v>
      </c>
      <c r="F17" s="90">
        <v>99</v>
      </c>
      <c r="G17" s="91">
        <f>SUM(G12:G16)</f>
        <v>27.39</v>
      </c>
      <c r="H17" s="91">
        <f>SUM(H12:H16)</f>
        <v>17.39</v>
      </c>
      <c r="I17" s="91">
        <f>SUM(I12:I16)</f>
        <v>72.59</v>
      </c>
      <c r="J17" s="91">
        <f>SUM(J12:J16)</f>
        <v>550.55999999999995</v>
      </c>
    </row>
    <row r="18" spans="1:258" s="84" customFormat="1" ht="20.45" customHeight="1">
      <c r="A18" s="82"/>
      <c r="B18" s="174" t="s">
        <v>28</v>
      </c>
      <c r="C18" s="92"/>
      <c r="D18" s="72" t="s">
        <v>76</v>
      </c>
      <c r="E18" s="78">
        <v>240</v>
      </c>
      <c r="F18" s="80"/>
      <c r="G18" s="81">
        <v>14.6</v>
      </c>
      <c r="H18" s="81">
        <v>14.7</v>
      </c>
      <c r="I18" s="93">
        <v>26.45</v>
      </c>
      <c r="J18" s="83">
        <f>I18*4+H18*9+G18*4</f>
        <v>296.49999999999994</v>
      </c>
    </row>
    <row r="19" spans="1:258">
      <c r="B19" s="174"/>
      <c r="C19" s="77" t="s">
        <v>70</v>
      </c>
      <c r="D19" s="79" t="s">
        <v>10</v>
      </c>
      <c r="E19" s="77" t="s">
        <v>71</v>
      </c>
      <c r="F19" s="86"/>
      <c r="G19" s="87"/>
      <c r="H19" s="87"/>
      <c r="I19" s="83">
        <v>11.09</v>
      </c>
      <c r="J19" s="83">
        <f>I19*4+H19*9+G19*4</f>
        <v>44.36</v>
      </c>
    </row>
    <row r="20" spans="1:258">
      <c r="B20" s="174"/>
      <c r="C20" s="83"/>
      <c r="D20" s="79" t="s">
        <v>72</v>
      </c>
      <c r="E20" s="77">
        <v>30</v>
      </c>
      <c r="F20" s="86"/>
      <c r="G20" s="83">
        <v>2.37</v>
      </c>
      <c r="H20" s="88">
        <v>0.3</v>
      </c>
      <c r="I20" s="83">
        <v>14.49</v>
      </c>
      <c r="J20" s="83">
        <f>I20*4+H20*9+G20*4</f>
        <v>70.14</v>
      </c>
    </row>
    <row r="21" spans="1:258">
      <c r="B21" s="174"/>
      <c r="C21" s="77" t="s">
        <v>73</v>
      </c>
      <c r="D21" s="79" t="s">
        <v>77</v>
      </c>
      <c r="E21" s="77">
        <v>100</v>
      </c>
      <c r="F21" s="86"/>
      <c r="G21" s="88">
        <v>0.4</v>
      </c>
      <c r="H21" s="88">
        <v>0.3</v>
      </c>
      <c r="I21" s="88">
        <v>10.9</v>
      </c>
      <c r="J21" s="77">
        <v>42</v>
      </c>
    </row>
    <row r="22" spans="1:258" ht="15" customHeight="1">
      <c r="B22" s="94"/>
      <c r="C22" s="169" t="s">
        <v>75</v>
      </c>
      <c r="D22" s="169"/>
      <c r="E22" s="95">
        <v>570</v>
      </c>
      <c r="F22" s="96">
        <v>99</v>
      </c>
      <c r="G22" s="97">
        <f>SUM(G18:G21)</f>
        <v>17.369999999999997</v>
      </c>
      <c r="H22" s="97">
        <f>SUM(H18:H21)</f>
        <v>15.3</v>
      </c>
      <c r="I22" s="97">
        <f>SUM(I18:I21)</f>
        <v>62.93</v>
      </c>
      <c r="J22" s="97">
        <f>SUM(J18:J21)</f>
        <v>452.99999999999994</v>
      </c>
      <c r="K22" s="98"/>
    </row>
    <row r="23" spans="1:258" ht="15" customHeight="1">
      <c r="B23" s="76"/>
      <c r="C23" s="77" t="s">
        <v>78</v>
      </c>
      <c r="D23" s="72" t="s">
        <v>79</v>
      </c>
      <c r="E23" s="77">
        <v>10</v>
      </c>
      <c r="F23" s="80"/>
      <c r="G23" s="83">
        <v>0.12</v>
      </c>
      <c r="H23" s="83">
        <v>6.2</v>
      </c>
      <c r="I23" s="83">
        <v>1.96</v>
      </c>
      <c r="J23" s="83">
        <v>66.400000000000006</v>
      </c>
    </row>
    <row r="24" spans="1:258" ht="20.85" customHeight="1">
      <c r="B24" s="76" t="s">
        <v>27</v>
      </c>
      <c r="C24" s="83"/>
      <c r="D24" s="72" t="s">
        <v>80</v>
      </c>
      <c r="E24" s="77" t="s">
        <v>81</v>
      </c>
      <c r="F24" s="83"/>
      <c r="G24" s="83">
        <v>9.0399999999999991</v>
      </c>
      <c r="H24" s="83">
        <v>21.62</v>
      </c>
      <c r="I24" s="83">
        <v>67.06</v>
      </c>
      <c r="J24" s="83">
        <v>493.04</v>
      </c>
      <c r="K24" s="99"/>
      <c r="L24" s="100"/>
      <c r="M24" s="101"/>
      <c r="N24" s="99"/>
      <c r="O24" s="99"/>
      <c r="P24" s="99"/>
      <c r="Q24" s="99"/>
    </row>
    <row r="25" spans="1:258">
      <c r="B25" s="76"/>
      <c r="C25" s="77" t="s">
        <v>82</v>
      </c>
      <c r="D25" s="79" t="s">
        <v>8</v>
      </c>
      <c r="E25" s="77">
        <v>180</v>
      </c>
      <c r="F25" s="86"/>
      <c r="G25" s="83">
        <v>3.5</v>
      </c>
      <c r="H25" s="83">
        <v>2.9</v>
      </c>
      <c r="I25" s="83">
        <v>22.58</v>
      </c>
      <c r="J25" s="83">
        <v>129.87</v>
      </c>
    </row>
    <row r="26" spans="1:258">
      <c r="B26" s="76"/>
      <c r="C26" s="83"/>
      <c r="D26" s="79" t="s">
        <v>72</v>
      </c>
      <c r="E26" s="78">
        <v>30</v>
      </c>
      <c r="F26" s="80"/>
      <c r="G26" s="80">
        <v>2.37</v>
      </c>
      <c r="H26" s="81">
        <v>0.3</v>
      </c>
      <c r="I26" s="80">
        <v>14.49</v>
      </c>
      <c r="J26" s="83">
        <f>I26*4+H26*9+G26*4</f>
        <v>70.14</v>
      </c>
    </row>
    <row r="27" spans="1:258">
      <c r="B27" s="76"/>
      <c r="C27" s="77" t="s">
        <v>73</v>
      </c>
      <c r="D27" s="79" t="s">
        <v>74</v>
      </c>
      <c r="E27" s="77">
        <v>100</v>
      </c>
      <c r="F27" s="86"/>
      <c r="G27" s="88">
        <v>0.4</v>
      </c>
      <c r="H27" s="88">
        <v>0.3</v>
      </c>
      <c r="I27" s="88">
        <v>10.9</v>
      </c>
      <c r="J27" s="77">
        <v>42</v>
      </c>
    </row>
    <row r="28" spans="1:258" ht="15" customHeight="1">
      <c r="B28" s="76"/>
      <c r="C28" s="169" t="s">
        <v>75</v>
      </c>
      <c r="D28" s="169"/>
      <c r="E28" s="95">
        <v>553</v>
      </c>
      <c r="F28" s="96">
        <v>99</v>
      </c>
      <c r="G28" s="97">
        <f>SUM(G23:G27)</f>
        <v>15.429999999999998</v>
      </c>
      <c r="H28" s="97">
        <f>SUM(H23:H27)</f>
        <v>31.32</v>
      </c>
      <c r="I28" s="97">
        <f>SUM(I23:I27)</f>
        <v>116.99</v>
      </c>
      <c r="J28" s="97">
        <v>516.22</v>
      </c>
      <c r="K28" s="98"/>
    </row>
    <row r="29" spans="1:258" ht="21.95" customHeight="1">
      <c r="B29" s="94"/>
      <c r="C29" s="77" t="s">
        <v>78</v>
      </c>
      <c r="D29" s="79" t="s">
        <v>83</v>
      </c>
      <c r="E29" s="77">
        <v>10</v>
      </c>
      <c r="F29" s="96"/>
      <c r="G29" s="83">
        <v>0.08</v>
      </c>
      <c r="H29" s="83">
        <v>7.25</v>
      </c>
      <c r="I29" s="83">
        <v>0.13</v>
      </c>
      <c r="J29" s="83">
        <v>66.09</v>
      </c>
      <c r="K29" s="98"/>
    </row>
    <row r="30" spans="1:258" s="85" customFormat="1" ht="21.95" customHeight="1">
      <c r="A30" s="82"/>
      <c r="B30" s="171" t="s">
        <v>26</v>
      </c>
      <c r="C30" s="80" t="s">
        <v>84</v>
      </c>
      <c r="D30" s="102" t="s">
        <v>85</v>
      </c>
      <c r="E30" s="77">
        <v>90</v>
      </c>
      <c r="F30" s="103"/>
      <c r="G30" s="80">
        <v>15.19</v>
      </c>
      <c r="H30" s="80">
        <v>6.48</v>
      </c>
      <c r="I30" s="80">
        <v>1.17</v>
      </c>
      <c r="J30" s="80">
        <v>123.83</v>
      </c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84"/>
      <c r="GM30" s="84"/>
      <c r="GN30" s="84"/>
      <c r="GO30" s="84"/>
      <c r="GP30" s="84"/>
      <c r="GQ30" s="84"/>
      <c r="GR30" s="84"/>
      <c r="GS30" s="84"/>
      <c r="GT30" s="84"/>
      <c r="GU30" s="84"/>
      <c r="GV30" s="84"/>
      <c r="GW30" s="84"/>
      <c r="GX30" s="84"/>
      <c r="GY30" s="84"/>
      <c r="GZ30" s="84"/>
      <c r="HA30" s="84"/>
      <c r="HB30" s="84"/>
      <c r="HC30" s="84"/>
      <c r="HD30" s="84"/>
      <c r="HE30" s="84"/>
      <c r="HF30" s="84"/>
      <c r="HG30" s="84"/>
      <c r="HH30" s="84"/>
      <c r="HI30" s="84"/>
      <c r="HJ30" s="84"/>
      <c r="HK30" s="84"/>
      <c r="HL30" s="84"/>
      <c r="HM30" s="84"/>
      <c r="HN30" s="84"/>
      <c r="HO30" s="84"/>
      <c r="HP30" s="84"/>
      <c r="HQ30" s="84"/>
      <c r="HR30" s="84"/>
      <c r="HS30" s="84"/>
      <c r="HT30" s="84"/>
      <c r="HU30" s="84"/>
      <c r="HV30" s="84"/>
      <c r="HW30" s="84"/>
      <c r="HX30" s="84"/>
      <c r="HY30" s="84"/>
      <c r="HZ30" s="84"/>
      <c r="IA30" s="84"/>
      <c r="IB30" s="84"/>
      <c r="IC30" s="84"/>
      <c r="ID30" s="84"/>
      <c r="IE30" s="84"/>
      <c r="IF30" s="84"/>
      <c r="IG30" s="84"/>
      <c r="IH30" s="84"/>
      <c r="II30" s="84"/>
      <c r="IJ30" s="84"/>
      <c r="IK30" s="84"/>
      <c r="IL30" s="84"/>
      <c r="IM30" s="84"/>
      <c r="IN30" s="84"/>
      <c r="IO30" s="84"/>
      <c r="IP30" s="84"/>
      <c r="IQ30" s="84"/>
      <c r="IR30" s="84"/>
      <c r="IS30" s="84"/>
      <c r="IT30" s="84"/>
      <c r="IU30" s="84"/>
      <c r="IV30" s="84"/>
      <c r="IW30" s="84"/>
      <c r="IX30" s="84"/>
    </row>
    <row r="31" spans="1:258" ht="18.95" customHeight="1">
      <c r="B31" s="171"/>
      <c r="C31" s="104" t="s">
        <v>86</v>
      </c>
      <c r="D31" s="105" t="s">
        <v>87</v>
      </c>
      <c r="E31" s="104">
        <v>150</v>
      </c>
      <c r="F31"/>
      <c r="G31" s="106">
        <v>3.47</v>
      </c>
      <c r="H31" s="106">
        <v>3.45</v>
      </c>
      <c r="I31" s="106">
        <v>31.61</v>
      </c>
      <c r="J31" s="106">
        <v>171.57</v>
      </c>
    </row>
    <row r="32" spans="1:258">
      <c r="B32" s="171"/>
      <c r="C32" s="77" t="s">
        <v>88</v>
      </c>
      <c r="D32" s="79" t="s">
        <v>89</v>
      </c>
      <c r="E32" s="77" t="s">
        <v>90</v>
      </c>
      <c r="F32" s="86"/>
      <c r="G32" s="83">
        <v>0.06</v>
      </c>
      <c r="H32" s="83">
        <v>0.01</v>
      </c>
      <c r="I32" s="83">
        <v>11.19</v>
      </c>
      <c r="J32" s="83">
        <v>46.28</v>
      </c>
    </row>
    <row r="33" spans="1:258">
      <c r="B33" s="171"/>
      <c r="C33" s="83"/>
      <c r="D33" s="79" t="s">
        <v>72</v>
      </c>
      <c r="E33" s="78">
        <v>30</v>
      </c>
      <c r="F33" s="80"/>
      <c r="G33" s="80">
        <v>2.37</v>
      </c>
      <c r="H33" s="81">
        <v>0.3</v>
      </c>
      <c r="I33" s="80">
        <v>14.49</v>
      </c>
      <c r="J33" s="83">
        <f>I33*4+H33*9+G33*4</f>
        <v>70.14</v>
      </c>
    </row>
    <row r="34" spans="1:258">
      <c r="B34" s="171"/>
      <c r="C34" s="77" t="s">
        <v>73</v>
      </c>
      <c r="D34" s="79" t="s">
        <v>77</v>
      </c>
      <c r="E34" s="77">
        <v>100</v>
      </c>
      <c r="F34" s="86"/>
      <c r="G34" s="88">
        <v>0.4</v>
      </c>
      <c r="H34" s="88">
        <v>0.4</v>
      </c>
      <c r="I34" s="88">
        <v>9.8000000000000007</v>
      </c>
      <c r="J34" s="77">
        <v>47</v>
      </c>
    </row>
    <row r="35" spans="1:258" ht="15" customHeight="1">
      <c r="B35" s="171"/>
      <c r="C35" s="169" t="s">
        <v>75</v>
      </c>
      <c r="D35" s="169"/>
      <c r="E35" s="95">
        <v>580</v>
      </c>
      <c r="F35" s="96">
        <v>99</v>
      </c>
      <c r="G35" s="97">
        <f>SUM(G29:G34)</f>
        <v>21.569999999999997</v>
      </c>
      <c r="H35" s="97">
        <f>SUM(H29:H34)</f>
        <v>17.89</v>
      </c>
      <c r="I35" s="97">
        <f>SUM(I29:I34)</f>
        <v>68.39</v>
      </c>
      <c r="J35" s="97">
        <f>SUM(J29:J34)</f>
        <v>524.91</v>
      </c>
      <c r="K35" s="98"/>
    </row>
    <row r="36" spans="1:258" ht="15" customHeight="1">
      <c r="B36" s="171" t="s">
        <v>25</v>
      </c>
      <c r="C36" s="77" t="s">
        <v>78</v>
      </c>
      <c r="D36" s="79" t="s">
        <v>91</v>
      </c>
      <c r="E36" s="77">
        <v>18</v>
      </c>
      <c r="F36" s="86"/>
      <c r="G36" s="83">
        <v>1.8</v>
      </c>
      <c r="H36" s="83">
        <v>5.3</v>
      </c>
      <c r="I36" s="83">
        <v>0.9</v>
      </c>
      <c r="J36" s="83">
        <v>52.9</v>
      </c>
      <c r="K36" s="98"/>
    </row>
    <row r="37" spans="1:258" s="109" customFormat="1" ht="18.600000000000001" customHeight="1">
      <c r="A37" s="107"/>
      <c r="B37" s="171"/>
      <c r="C37" s="80" t="s">
        <v>92</v>
      </c>
      <c r="D37" s="79" t="s">
        <v>93</v>
      </c>
      <c r="E37" s="78" t="s">
        <v>94</v>
      </c>
      <c r="F37" s="108"/>
      <c r="G37" s="80">
        <v>4.8600000000000003</v>
      </c>
      <c r="H37" s="80">
        <v>7.54</v>
      </c>
      <c r="I37" s="80">
        <v>35.85</v>
      </c>
      <c r="J37" s="80">
        <v>219.5</v>
      </c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  <c r="CN37" s="110"/>
      <c r="CO37" s="110"/>
      <c r="CP37" s="110"/>
      <c r="CQ37" s="110"/>
      <c r="CR37" s="110"/>
      <c r="CS37" s="110"/>
      <c r="CT37" s="110"/>
      <c r="CU37" s="110"/>
      <c r="CV37" s="110"/>
      <c r="CW37" s="110"/>
      <c r="CX37" s="110"/>
      <c r="CY37" s="110"/>
      <c r="CZ37" s="110"/>
      <c r="DA37" s="110"/>
      <c r="DB37" s="110"/>
      <c r="DC37" s="110"/>
      <c r="DD37" s="110"/>
      <c r="DE37" s="110"/>
      <c r="DF37" s="110"/>
      <c r="DG37" s="110"/>
      <c r="DH37" s="110"/>
      <c r="DI37" s="110"/>
      <c r="DJ37" s="110"/>
      <c r="DK37" s="110"/>
      <c r="DL37" s="110"/>
      <c r="DM37" s="110"/>
      <c r="DN37" s="110"/>
      <c r="DO37" s="110"/>
      <c r="DP37" s="110"/>
      <c r="DQ37" s="110"/>
      <c r="DR37" s="110"/>
      <c r="DS37" s="110"/>
      <c r="DT37" s="110"/>
      <c r="DU37" s="110"/>
      <c r="DV37" s="110"/>
      <c r="DW37" s="110"/>
      <c r="DX37" s="110"/>
      <c r="DY37" s="110"/>
      <c r="DZ37" s="110"/>
      <c r="EA37" s="110"/>
      <c r="EB37" s="110"/>
      <c r="EC37" s="110"/>
      <c r="ED37" s="110"/>
      <c r="EE37" s="110"/>
      <c r="EF37" s="110"/>
      <c r="EG37" s="110"/>
      <c r="EH37" s="110"/>
      <c r="EI37" s="110"/>
      <c r="EJ37" s="110"/>
      <c r="EK37" s="110"/>
      <c r="EL37" s="110"/>
      <c r="EM37" s="110"/>
      <c r="EN37" s="110"/>
      <c r="EO37" s="110"/>
      <c r="EP37" s="110"/>
      <c r="EQ37" s="110"/>
      <c r="ER37" s="110"/>
      <c r="ES37" s="110"/>
      <c r="ET37" s="110"/>
      <c r="EU37" s="110"/>
      <c r="EV37" s="110"/>
      <c r="EW37" s="110"/>
      <c r="EX37" s="110"/>
      <c r="EY37" s="110"/>
      <c r="EZ37" s="110"/>
      <c r="FA37" s="110"/>
      <c r="FB37" s="110"/>
      <c r="FC37" s="110"/>
      <c r="FD37" s="110"/>
      <c r="FE37" s="110"/>
      <c r="FF37" s="110"/>
      <c r="FG37" s="110"/>
      <c r="FH37" s="110"/>
      <c r="FI37" s="110"/>
      <c r="FJ37" s="110"/>
      <c r="FK37" s="110"/>
      <c r="FL37" s="110"/>
      <c r="FM37" s="110"/>
      <c r="FN37" s="110"/>
      <c r="FO37" s="110"/>
      <c r="FP37" s="110"/>
      <c r="FQ37" s="110"/>
      <c r="FR37" s="110"/>
      <c r="FS37" s="110"/>
      <c r="FT37" s="110"/>
      <c r="FU37" s="110"/>
      <c r="FV37" s="110"/>
      <c r="FW37" s="110"/>
      <c r="FX37" s="110"/>
      <c r="FY37" s="110"/>
      <c r="FZ37" s="110"/>
      <c r="GA37" s="110"/>
      <c r="GB37" s="110"/>
      <c r="GC37" s="110"/>
      <c r="GD37" s="110"/>
      <c r="GE37" s="110"/>
      <c r="GF37" s="110"/>
      <c r="GG37" s="110"/>
      <c r="GH37" s="110"/>
      <c r="GI37" s="110"/>
      <c r="GJ37" s="110"/>
      <c r="GK37" s="110"/>
      <c r="GL37" s="110"/>
      <c r="GM37" s="110"/>
      <c r="GN37" s="110"/>
      <c r="GO37" s="110"/>
      <c r="GP37" s="110"/>
      <c r="GQ37" s="110"/>
      <c r="GR37" s="110"/>
      <c r="GS37" s="110"/>
      <c r="GT37" s="110"/>
      <c r="GU37" s="110"/>
      <c r="GV37" s="110"/>
      <c r="GW37" s="110"/>
      <c r="GX37" s="110"/>
      <c r="GY37" s="110"/>
      <c r="GZ37" s="110"/>
      <c r="HA37" s="110"/>
      <c r="HB37" s="110"/>
      <c r="HC37" s="110"/>
      <c r="HD37" s="110"/>
      <c r="HE37" s="110"/>
      <c r="HF37" s="110"/>
      <c r="HG37" s="110"/>
      <c r="HH37" s="110"/>
      <c r="HI37" s="110"/>
      <c r="HJ37" s="110"/>
      <c r="HK37" s="110"/>
      <c r="HL37" s="110"/>
      <c r="HM37" s="110"/>
      <c r="HN37" s="110"/>
      <c r="HO37" s="110"/>
      <c r="HP37" s="110"/>
      <c r="HQ37" s="110"/>
      <c r="HR37" s="110"/>
      <c r="HS37" s="110"/>
      <c r="HT37" s="110"/>
      <c r="HU37" s="110"/>
      <c r="HV37" s="110"/>
      <c r="HW37" s="110"/>
      <c r="HX37" s="110"/>
      <c r="HY37" s="110"/>
      <c r="HZ37" s="110"/>
      <c r="IA37" s="110"/>
      <c r="IB37" s="110"/>
      <c r="IC37" s="110"/>
      <c r="ID37" s="110"/>
      <c r="IE37" s="110"/>
      <c r="IF37" s="110"/>
      <c r="IG37" s="110"/>
      <c r="IH37" s="110"/>
      <c r="II37" s="110"/>
      <c r="IJ37" s="110"/>
      <c r="IK37" s="110"/>
      <c r="IL37" s="110"/>
      <c r="IM37" s="110"/>
      <c r="IN37" s="110"/>
      <c r="IO37" s="110"/>
      <c r="IP37" s="110"/>
      <c r="IQ37" s="110"/>
      <c r="IR37" s="110"/>
      <c r="IS37" s="110"/>
      <c r="IT37" s="110"/>
      <c r="IU37" s="110"/>
      <c r="IV37" s="110"/>
      <c r="IW37" s="110"/>
      <c r="IX37" s="110"/>
    </row>
    <row r="38" spans="1:258" s="85" customFormat="1" ht="18.600000000000001" customHeight="1">
      <c r="A38" s="82"/>
      <c r="B38" s="171"/>
      <c r="C38" s="77" t="s">
        <v>70</v>
      </c>
      <c r="D38" s="79" t="s">
        <v>10</v>
      </c>
      <c r="E38" s="77" t="s">
        <v>71</v>
      </c>
      <c r="F38" s="92"/>
      <c r="G38" s="87"/>
      <c r="H38" s="87"/>
      <c r="I38" s="83">
        <v>11.09</v>
      </c>
      <c r="J38" s="83">
        <v>44.34</v>
      </c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84"/>
      <c r="DC38" s="84"/>
      <c r="DD38" s="84"/>
      <c r="DE38" s="84"/>
      <c r="DF38" s="84"/>
      <c r="DG38" s="84"/>
      <c r="DH38" s="84"/>
      <c r="DI38" s="84"/>
      <c r="DJ38" s="84"/>
      <c r="DK38" s="84"/>
      <c r="DL38" s="84"/>
      <c r="DM38" s="84"/>
      <c r="DN38" s="84"/>
      <c r="DO38" s="84"/>
      <c r="DP38" s="84"/>
      <c r="DQ38" s="84"/>
      <c r="DR38" s="84"/>
      <c r="DS38" s="84"/>
      <c r="DT38" s="84"/>
      <c r="DU38" s="84"/>
      <c r="DV38" s="84"/>
      <c r="DW38" s="84"/>
      <c r="DX38" s="84"/>
      <c r="DY38" s="84"/>
      <c r="DZ38" s="84"/>
      <c r="EA38" s="84"/>
      <c r="EB38" s="84"/>
      <c r="EC38" s="84"/>
      <c r="ED38" s="84"/>
      <c r="EE38" s="84"/>
      <c r="EF38" s="84"/>
      <c r="EG38" s="84"/>
      <c r="EH38" s="84"/>
      <c r="EI38" s="84"/>
      <c r="EJ38" s="84"/>
      <c r="EK38" s="84"/>
      <c r="EL38" s="84"/>
      <c r="EM38" s="84"/>
      <c r="EN38" s="84"/>
      <c r="EO38" s="84"/>
      <c r="EP38" s="84"/>
      <c r="EQ38" s="84"/>
      <c r="ER38" s="84"/>
      <c r="ES38" s="84"/>
      <c r="ET38" s="84"/>
      <c r="EU38" s="84"/>
      <c r="EV38" s="84"/>
      <c r="EW38" s="84"/>
      <c r="EX38" s="84"/>
      <c r="EY38" s="84"/>
      <c r="EZ38" s="84"/>
      <c r="FA38" s="84"/>
      <c r="FB38" s="84"/>
      <c r="FC38" s="84"/>
      <c r="FD38" s="84"/>
      <c r="FE38" s="84"/>
      <c r="FF38" s="84"/>
      <c r="FG38" s="84"/>
      <c r="FH38" s="84"/>
      <c r="FI38" s="84"/>
      <c r="FJ38" s="84"/>
      <c r="FK38" s="84"/>
      <c r="FL38" s="84"/>
      <c r="FM38" s="84"/>
      <c r="FN38" s="84"/>
      <c r="FO38" s="84"/>
      <c r="FP38" s="84"/>
      <c r="FQ38" s="84"/>
      <c r="FR38" s="84"/>
      <c r="FS38" s="84"/>
      <c r="FT38" s="84"/>
      <c r="FU38" s="84"/>
      <c r="FV38" s="84"/>
      <c r="FW38" s="84"/>
      <c r="FX38" s="84"/>
      <c r="FY38" s="84"/>
      <c r="FZ38" s="84"/>
      <c r="GA38" s="84"/>
      <c r="GB38" s="84"/>
      <c r="GC38" s="84"/>
      <c r="GD38" s="84"/>
      <c r="GE38" s="84"/>
      <c r="GF38" s="84"/>
      <c r="GG38" s="84"/>
      <c r="GH38" s="84"/>
      <c r="GI38" s="84"/>
      <c r="GJ38" s="84"/>
      <c r="GK38" s="84"/>
      <c r="GL38" s="84"/>
      <c r="GM38" s="84"/>
      <c r="GN38" s="84"/>
      <c r="GO38" s="84"/>
      <c r="GP38" s="84"/>
      <c r="GQ38" s="84"/>
      <c r="GR38" s="84"/>
      <c r="GS38" s="84"/>
      <c r="GT38" s="84"/>
      <c r="GU38" s="84"/>
      <c r="GV38" s="84"/>
      <c r="GW38" s="84"/>
      <c r="GX38" s="84"/>
      <c r="GY38" s="84"/>
      <c r="GZ38" s="84"/>
      <c r="HA38" s="84"/>
      <c r="HB38" s="84"/>
      <c r="HC38" s="84"/>
      <c r="HD38" s="84"/>
      <c r="HE38" s="84"/>
      <c r="HF38" s="84"/>
      <c r="HG38" s="84"/>
      <c r="HH38" s="84"/>
      <c r="HI38" s="84"/>
      <c r="HJ38" s="84"/>
      <c r="HK38" s="84"/>
      <c r="HL38" s="84"/>
      <c r="HM38" s="84"/>
      <c r="HN38" s="84"/>
      <c r="HO38" s="84"/>
      <c r="HP38" s="84"/>
      <c r="HQ38" s="84"/>
      <c r="HR38" s="84"/>
      <c r="HS38" s="84"/>
      <c r="HT38" s="84"/>
      <c r="HU38" s="84"/>
      <c r="HV38" s="84"/>
      <c r="HW38" s="84"/>
      <c r="HX38" s="84"/>
      <c r="HY38" s="84"/>
      <c r="HZ38" s="84"/>
      <c r="IA38" s="84"/>
      <c r="IB38" s="84"/>
      <c r="IC38" s="84"/>
      <c r="ID38" s="84"/>
      <c r="IE38" s="84"/>
      <c r="IF38" s="84"/>
      <c r="IG38" s="84"/>
      <c r="IH38" s="84"/>
      <c r="II38" s="84"/>
      <c r="IJ38" s="84"/>
      <c r="IK38" s="84"/>
      <c r="IL38" s="84"/>
      <c r="IM38" s="84"/>
      <c r="IN38" s="84"/>
      <c r="IO38" s="84"/>
      <c r="IP38" s="84"/>
      <c r="IQ38" s="84"/>
      <c r="IR38" s="84"/>
      <c r="IS38" s="84"/>
      <c r="IT38" s="84"/>
      <c r="IU38" s="84"/>
      <c r="IV38" s="84"/>
      <c r="IW38" s="84"/>
      <c r="IX38" s="84"/>
    </row>
    <row r="39" spans="1:258">
      <c r="B39" s="171"/>
      <c r="C39" s="111" t="s">
        <v>95</v>
      </c>
      <c r="D39" s="112" t="s">
        <v>96</v>
      </c>
      <c r="E39" s="111">
        <v>40</v>
      </c>
      <c r="F39" s="86"/>
      <c r="G39" s="113">
        <v>5.08</v>
      </c>
      <c r="H39" s="114">
        <v>4.5999999999999996</v>
      </c>
      <c r="I39" s="113">
        <v>0.28000000000000003</v>
      </c>
      <c r="J39" s="114">
        <f>I39*4+H39*9+G39*4</f>
        <v>62.839999999999996</v>
      </c>
    </row>
    <row r="40" spans="1:258">
      <c r="B40" s="171"/>
      <c r="C40" s="83"/>
      <c r="D40" s="79" t="s">
        <v>72</v>
      </c>
      <c r="E40" s="78">
        <v>30</v>
      </c>
      <c r="F40" s="80"/>
      <c r="G40" s="80">
        <v>2.37</v>
      </c>
      <c r="H40" s="81">
        <v>0.3</v>
      </c>
      <c r="I40" s="80">
        <v>14.49</v>
      </c>
      <c r="J40" s="83">
        <f>I40*4+H40*9+G40*4</f>
        <v>70.14</v>
      </c>
    </row>
    <row r="41" spans="1:258">
      <c r="B41" s="171"/>
      <c r="C41" s="78" t="s">
        <v>73</v>
      </c>
      <c r="D41" s="79" t="s">
        <v>97</v>
      </c>
      <c r="E41" s="78">
        <v>150</v>
      </c>
      <c r="F41" s="80"/>
      <c r="G41" s="81">
        <v>2.25</v>
      </c>
      <c r="H41" s="81">
        <v>0.3</v>
      </c>
      <c r="I41" s="81">
        <v>32.700000000000003</v>
      </c>
      <c r="J41" s="83">
        <f>I41*4+H41*9+G41*4</f>
        <v>142.5</v>
      </c>
    </row>
    <row r="42" spans="1:258" ht="15" customHeight="1">
      <c r="B42" s="76"/>
      <c r="C42" s="169" t="s">
        <v>75</v>
      </c>
      <c r="D42" s="169"/>
      <c r="E42" s="95">
        <v>710</v>
      </c>
      <c r="F42" s="96">
        <v>99</v>
      </c>
      <c r="G42" s="97">
        <f>SUM(G36:G41)</f>
        <v>16.36</v>
      </c>
      <c r="H42" s="97">
        <f>SUM(H36:H41)</f>
        <v>18.04</v>
      </c>
      <c r="I42" s="97">
        <f>SUM(I36:I41)</f>
        <v>95.31</v>
      </c>
      <c r="J42" s="97">
        <f>SUM(J36:J41)</f>
        <v>592.22</v>
      </c>
      <c r="K42" s="98"/>
    </row>
    <row r="43" spans="1:258" ht="15" customHeight="1">
      <c r="B43" s="171" t="s">
        <v>24</v>
      </c>
      <c r="C43" s="77" t="s">
        <v>78</v>
      </c>
      <c r="D43" s="79" t="s">
        <v>98</v>
      </c>
      <c r="E43" s="77">
        <v>15</v>
      </c>
      <c r="F43" s="86"/>
      <c r="G43" s="88">
        <v>3.9</v>
      </c>
      <c r="H43" s="83">
        <v>3.92</v>
      </c>
      <c r="I43" s="87"/>
      <c r="J43" s="88">
        <v>51.6</v>
      </c>
    </row>
    <row r="44" spans="1:258">
      <c r="B44" s="171"/>
      <c r="C44" s="83"/>
      <c r="D44" s="79" t="s">
        <v>99</v>
      </c>
      <c r="E44" s="77">
        <v>90</v>
      </c>
      <c r="F44" s="86"/>
      <c r="G44" s="83">
        <v>21.57</v>
      </c>
      <c r="H44" s="88">
        <v>9.0500000000000007</v>
      </c>
      <c r="I44" s="83">
        <v>3.46</v>
      </c>
      <c r="J44" s="88">
        <v>163.63999999999999</v>
      </c>
    </row>
    <row r="45" spans="1:258" ht="18.95" customHeight="1">
      <c r="B45" s="171"/>
      <c r="C45" s="77" t="s">
        <v>100</v>
      </c>
      <c r="D45" s="115" t="s">
        <v>101</v>
      </c>
      <c r="E45" s="116">
        <v>155</v>
      </c>
      <c r="F45" s="86"/>
      <c r="G45" s="117">
        <v>6.6</v>
      </c>
      <c r="H45" s="118">
        <v>4.3</v>
      </c>
      <c r="I45" s="117">
        <v>42.3</v>
      </c>
      <c r="J45" s="117">
        <v>235</v>
      </c>
    </row>
    <row r="46" spans="1:258">
      <c r="B46" s="171"/>
      <c r="C46" s="77" t="s">
        <v>88</v>
      </c>
      <c r="D46" s="79" t="s">
        <v>89</v>
      </c>
      <c r="E46" s="77" t="s">
        <v>90</v>
      </c>
      <c r="F46" s="86"/>
      <c r="G46" s="83">
        <v>0.06</v>
      </c>
      <c r="H46" s="83">
        <v>0.01</v>
      </c>
      <c r="I46" s="83">
        <v>11.19</v>
      </c>
      <c r="J46" s="83">
        <v>46.28</v>
      </c>
    </row>
    <row r="47" spans="1:258">
      <c r="B47" s="171"/>
      <c r="C47" s="83"/>
      <c r="D47" s="79" t="s">
        <v>72</v>
      </c>
      <c r="E47" s="77">
        <v>30</v>
      </c>
      <c r="F47" s="86"/>
      <c r="G47" s="83">
        <v>2.37</v>
      </c>
      <c r="H47" s="88">
        <v>0.3</v>
      </c>
      <c r="I47" s="83">
        <v>14.49</v>
      </c>
      <c r="J47" s="88">
        <v>70.5</v>
      </c>
    </row>
    <row r="48" spans="1:258">
      <c r="B48" s="171"/>
      <c r="C48" s="77" t="s">
        <v>73</v>
      </c>
      <c r="D48" s="79" t="s">
        <v>77</v>
      </c>
      <c r="E48" s="77">
        <v>100</v>
      </c>
      <c r="F48" s="86"/>
      <c r="G48" s="88">
        <v>0.4</v>
      </c>
      <c r="H48" s="88">
        <v>0.4</v>
      </c>
      <c r="I48" s="88">
        <v>9.8000000000000007</v>
      </c>
      <c r="J48" s="77">
        <v>47</v>
      </c>
    </row>
    <row r="49" spans="1:258" ht="15" customHeight="1">
      <c r="B49" s="171"/>
      <c r="C49" s="169" t="s">
        <v>75</v>
      </c>
      <c r="D49" s="169"/>
      <c r="E49" s="95">
        <v>585</v>
      </c>
      <c r="F49" s="96">
        <v>99</v>
      </c>
      <c r="G49" s="97">
        <f>SUM(G43:G48)</f>
        <v>34.9</v>
      </c>
      <c r="H49" s="97">
        <f>SUM(H43:H48)</f>
        <v>17.98</v>
      </c>
      <c r="I49" s="97">
        <f>SUM(I43:I48)</f>
        <v>81.239999999999995</v>
      </c>
      <c r="J49" s="97">
        <f>SUM(J43:J48)</f>
        <v>614.02</v>
      </c>
      <c r="K49" s="98"/>
    </row>
    <row r="50" spans="1:258" ht="21" customHeight="1">
      <c r="B50" s="171" t="s">
        <v>23</v>
      </c>
      <c r="C50" s="78"/>
      <c r="D50" s="72" t="s">
        <v>102</v>
      </c>
      <c r="E50" s="78">
        <v>50</v>
      </c>
      <c r="F50" s="103"/>
      <c r="G50" s="80">
        <v>6.5</v>
      </c>
      <c r="H50" s="81">
        <v>12.5</v>
      </c>
      <c r="I50" s="80">
        <v>0</v>
      </c>
      <c r="J50" s="81">
        <v>138.5</v>
      </c>
    </row>
    <row r="51" spans="1:258" s="84" customFormat="1" ht="25.9" customHeight="1">
      <c r="A51" s="82"/>
      <c r="B51" s="171"/>
      <c r="C51" s="119">
        <v>171</v>
      </c>
      <c r="D51" s="120" t="s">
        <v>103</v>
      </c>
      <c r="E51" s="119">
        <v>155</v>
      </c>
      <c r="F51" s="103"/>
      <c r="G51" s="121">
        <v>6.6</v>
      </c>
      <c r="H51" s="121">
        <v>8.9</v>
      </c>
      <c r="I51" s="121">
        <v>32.4</v>
      </c>
      <c r="J51" s="121">
        <v>237</v>
      </c>
      <c r="K51" s="85"/>
    </row>
    <row r="52" spans="1:258" ht="20.100000000000001" customHeight="1">
      <c r="B52" s="171"/>
      <c r="C52" s="77" t="s">
        <v>70</v>
      </c>
      <c r="D52" s="79" t="s">
        <v>10</v>
      </c>
      <c r="E52" s="77" t="s">
        <v>71</v>
      </c>
      <c r="F52" s="86"/>
      <c r="G52" s="87"/>
      <c r="H52" s="87"/>
      <c r="I52" s="83">
        <v>11.09</v>
      </c>
      <c r="J52" s="83">
        <v>44.34</v>
      </c>
    </row>
    <row r="53" spans="1:258" ht="19.899999999999999" customHeight="1">
      <c r="B53" s="171"/>
      <c r="C53" s="83"/>
      <c r="D53" s="79" t="s">
        <v>72</v>
      </c>
      <c r="E53" s="77">
        <v>30</v>
      </c>
      <c r="F53" s="86"/>
      <c r="G53" s="83">
        <v>2.37</v>
      </c>
      <c r="H53" s="88">
        <v>0.3</v>
      </c>
      <c r="I53" s="83">
        <v>14.49</v>
      </c>
      <c r="J53" s="88">
        <v>70.5</v>
      </c>
    </row>
    <row r="54" spans="1:258">
      <c r="B54" s="171"/>
      <c r="C54" s="77" t="s">
        <v>73</v>
      </c>
      <c r="D54" s="79" t="s">
        <v>74</v>
      </c>
      <c r="E54" s="77">
        <v>100</v>
      </c>
      <c r="F54" s="86"/>
      <c r="G54" s="88">
        <v>0.4</v>
      </c>
      <c r="H54" s="88">
        <v>0.3</v>
      </c>
      <c r="I54" s="88">
        <v>10.9</v>
      </c>
      <c r="J54" s="77">
        <v>42</v>
      </c>
      <c r="K54" s="122"/>
    </row>
    <row r="55" spans="1:258" ht="15" customHeight="1">
      <c r="B55" s="171"/>
      <c r="C55" s="169" t="s">
        <v>75</v>
      </c>
      <c r="D55" s="169"/>
      <c r="E55" s="123">
        <v>535</v>
      </c>
      <c r="F55" s="96">
        <v>99</v>
      </c>
      <c r="G55" s="124">
        <f>SUM(G50:G54)</f>
        <v>15.87</v>
      </c>
      <c r="H55" s="124">
        <f>SUM(H50:H54)</f>
        <v>22</v>
      </c>
      <c r="I55" s="124">
        <f>SUM(I50:I54)</f>
        <v>68.88</v>
      </c>
      <c r="J55" s="124">
        <f>SUM(J50:J54)</f>
        <v>532.34</v>
      </c>
      <c r="K55" s="122"/>
    </row>
    <row r="56" spans="1:258" ht="27.2" customHeight="1">
      <c r="B56" s="171" t="s">
        <v>22</v>
      </c>
      <c r="C56" s="83" t="s">
        <v>104</v>
      </c>
      <c r="D56" s="79" t="s">
        <v>105</v>
      </c>
      <c r="E56" s="77">
        <v>200</v>
      </c>
      <c r="F56" s="83"/>
      <c r="G56" s="83">
        <v>6.96</v>
      </c>
      <c r="H56" s="83">
        <v>7.42</v>
      </c>
      <c r="I56" s="83">
        <v>34.68</v>
      </c>
      <c r="J56" s="83">
        <v>232.05</v>
      </c>
      <c r="K56" s="122"/>
    </row>
    <row r="57" spans="1:258" ht="27.2" customHeight="1">
      <c r="B57" s="171"/>
      <c r="C57" s="77"/>
      <c r="D57" s="79" t="s">
        <v>106</v>
      </c>
      <c r="E57" s="77">
        <v>100</v>
      </c>
      <c r="F57" s="92"/>
      <c r="G57" s="83">
        <v>7.63</v>
      </c>
      <c r="H57" s="83">
        <v>8.16</v>
      </c>
      <c r="I57" s="83">
        <v>31.26</v>
      </c>
      <c r="J57" s="83">
        <v>232.42</v>
      </c>
      <c r="K57" s="122"/>
    </row>
    <row r="58" spans="1:258" ht="21.95" customHeight="1">
      <c r="B58" s="171"/>
      <c r="C58" s="77" t="s">
        <v>82</v>
      </c>
      <c r="D58" s="79" t="s">
        <v>8</v>
      </c>
      <c r="E58" s="77">
        <v>180</v>
      </c>
      <c r="F58" s="86"/>
      <c r="G58" s="83">
        <v>3.5</v>
      </c>
      <c r="H58" s="83">
        <v>2.9</v>
      </c>
      <c r="I58" s="83">
        <v>22.58</v>
      </c>
      <c r="J58" s="83">
        <v>129.87</v>
      </c>
      <c r="K58" s="122"/>
    </row>
    <row r="59" spans="1:258" ht="22.9" customHeight="1">
      <c r="B59" s="171"/>
      <c r="C59" s="78" t="s">
        <v>73</v>
      </c>
      <c r="D59" s="79" t="s">
        <v>97</v>
      </c>
      <c r="E59" s="78">
        <v>150</v>
      </c>
      <c r="F59" s="80"/>
      <c r="G59" s="81">
        <v>2.25</v>
      </c>
      <c r="H59" s="81">
        <v>0.3</v>
      </c>
      <c r="I59" s="81">
        <v>32.700000000000003</v>
      </c>
      <c r="J59" s="83">
        <f>I59*4+H59*9+G59*4</f>
        <v>142.5</v>
      </c>
      <c r="K59" s="122"/>
    </row>
    <row r="60" spans="1:258" s="85" customFormat="1" ht="21" customHeight="1">
      <c r="A60" s="82"/>
      <c r="B60" s="171"/>
      <c r="C60" s="169" t="s">
        <v>75</v>
      </c>
      <c r="D60" s="169"/>
      <c r="E60" s="95">
        <f>SUM(E56:E59)</f>
        <v>630</v>
      </c>
      <c r="F60" s="125">
        <v>99</v>
      </c>
      <c r="G60" s="97">
        <f>G56+G57+G58+G59</f>
        <v>20.34</v>
      </c>
      <c r="H60" s="97">
        <f>H56+H57+H58+H59</f>
        <v>18.78</v>
      </c>
      <c r="I60" s="97">
        <f>I56+I57+I58+I59</f>
        <v>121.22</v>
      </c>
      <c r="J60" s="97">
        <f>J56+J57+J58+J59</f>
        <v>736.84</v>
      </c>
      <c r="K60" s="126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84"/>
      <c r="EA60" s="84"/>
      <c r="EB60" s="84"/>
      <c r="EC60" s="84"/>
      <c r="ED60" s="84"/>
      <c r="EE60" s="84"/>
      <c r="EF60" s="84"/>
      <c r="EG60" s="84"/>
      <c r="EH60" s="84"/>
      <c r="EI60" s="84"/>
      <c r="EJ60" s="84"/>
      <c r="EK60" s="84"/>
      <c r="EL60" s="84"/>
      <c r="EM60" s="84"/>
      <c r="EN60" s="84"/>
      <c r="EO60" s="84"/>
      <c r="EP60" s="84"/>
      <c r="EQ60" s="84"/>
      <c r="ER60" s="84"/>
      <c r="ES60" s="84"/>
      <c r="ET60" s="84"/>
      <c r="EU60" s="84"/>
      <c r="EV60" s="84"/>
      <c r="EW60" s="84"/>
      <c r="EX60" s="84"/>
      <c r="EY60" s="84"/>
      <c r="EZ60" s="84"/>
      <c r="FA60" s="84"/>
      <c r="FB60" s="84"/>
      <c r="FC60" s="84"/>
      <c r="FD60" s="84"/>
      <c r="FE60" s="84"/>
      <c r="FF60" s="84"/>
      <c r="FG60" s="84"/>
      <c r="FH60" s="84"/>
      <c r="FI60" s="84"/>
      <c r="FJ60" s="84"/>
      <c r="FK60" s="84"/>
      <c r="FL60" s="84"/>
      <c r="FM60" s="84"/>
      <c r="FN60" s="84"/>
      <c r="FO60" s="84"/>
      <c r="FP60" s="84"/>
      <c r="FQ60" s="84"/>
      <c r="FR60" s="84"/>
      <c r="FS60" s="84"/>
      <c r="FT60" s="84"/>
      <c r="FU60" s="84"/>
      <c r="FV60" s="84"/>
      <c r="FW60" s="84"/>
      <c r="FX60" s="84"/>
      <c r="FY60" s="84"/>
      <c r="FZ60" s="84"/>
      <c r="GA60" s="84"/>
      <c r="GB60" s="84"/>
      <c r="GC60" s="84"/>
      <c r="GD60" s="84"/>
      <c r="GE60" s="84"/>
      <c r="GF60" s="84"/>
      <c r="GG60" s="84"/>
      <c r="GH60" s="84"/>
      <c r="GI60" s="84"/>
      <c r="GJ60" s="84"/>
      <c r="GK60" s="84"/>
      <c r="GL60" s="84"/>
      <c r="GM60" s="84"/>
      <c r="GN60" s="84"/>
      <c r="GO60" s="84"/>
      <c r="GP60" s="84"/>
      <c r="GQ60" s="84"/>
      <c r="GR60" s="84"/>
      <c r="GS60" s="84"/>
      <c r="GT60" s="84"/>
      <c r="GU60" s="84"/>
      <c r="GV60" s="84"/>
      <c r="GW60" s="84"/>
      <c r="GX60" s="84"/>
      <c r="GY60" s="84"/>
      <c r="GZ60" s="84"/>
      <c r="HA60" s="84"/>
      <c r="HB60" s="84"/>
      <c r="HC60" s="84"/>
      <c r="HD60" s="84"/>
      <c r="HE60" s="84"/>
      <c r="HF60" s="84"/>
      <c r="HG60" s="84"/>
      <c r="HH60" s="84"/>
      <c r="HI60" s="84"/>
      <c r="HJ60" s="84"/>
      <c r="HK60" s="84"/>
      <c r="HL60" s="84"/>
      <c r="HM60" s="84"/>
      <c r="HN60" s="84"/>
      <c r="HO60" s="84"/>
      <c r="HP60" s="84"/>
      <c r="HQ60" s="84"/>
      <c r="HR60" s="84"/>
      <c r="HS60" s="84"/>
      <c r="HT60" s="84"/>
      <c r="HU60" s="84"/>
      <c r="HV60" s="84"/>
      <c r="HW60" s="84"/>
      <c r="HX60" s="84"/>
      <c r="HY60" s="84"/>
      <c r="HZ60" s="84"/>
      <c r="IA60" s="84"/>
      <c r="IB60" s="84"/>
      <c r="IC60" s="84"/>
      <c r="ID60" s="84"/>
      <c r="IE60" s="84"/>
      <c r="IF60" s="84"/>
      <c r="IG60" s="84"/>
      <c r="IH60" s="84"/>
      <c r="II60" s="84"/>
      <c r="IJ60" s="84"/>
      <c r="IK60" s="84"/>
      <c r="IL60" s="84"/>
      <c r="IM60" s="84"/>
      <c r="IN60" s="84"/>
      <c r="IO60" s="84"/>
      <c r="IP60" s="84"/>
      <c r="IQ60" s="84"/>
      <c r="IR60" s="84"/>
      <c r="IS60" s="84"/>
      <c r="IT60" s="84"/>
      <c r="IU60" s="84"/>
      <c r="IV60" s="84"/>
      <c r="IW60" s="84"/>
      <c r="IX60" s="84"/>
    </row>
    <row r="61" spans="1:258" ht="15" customHeight="1">
      <c r="B61" s="76"/>
      <c r="C61" s="77" t="s">
        <v>78</v>
      </c>
      <c r="D61" s="79" t="s">
        <v>83</v>
      </c>
      <c r="E61" s="77">
        <v>10</v>
      </c>
      <c r="F61" s="96"/>
      <c r="G61" s="83">
        <v>0.08</v>
      </c>
      <c r="H61" s="83">
        <v>7.25</v>
      </c>
      <c r="I61" s="83">
        <v>0.13</v>
      </c>
      <c r="J61" s="83">
        <v>66.09</v>
      </c>
      <c r="K61" s="122"/>
    </row>
    <row r="62" spans="1:258" ht="19.350000000000001" customHeight="1">
      <c r="B62" s="171" t="s">
        <v>21</v>
      </c>
      <c r="C62" s="78"/>
      <c r="D62" s="79" t="s">
        <v>107</v>
      </c>
      <c r="E62" s="78">
        <v>120</v>
      </c>
      <c r="F62" s="80"/>
      <c r="G62" s="81">
        <v>7.6</v>
      </c>
      <c r="H62" s="81">
        <v>3.9</v>
      </c>
      <c r="I62" s="81">
        <v>0</v>
      </c>
      <c r="J62" s="83">
        <v>118.3</v>
      </c>
    </row>
    <row r="63" spans="1:258" s="84" customFormat="1" ht="28.9" customHeight="1">
      <c r="A63" s="82"/>
      <c r="B63" s="171"/>
      <c r="C63" s="77" t="s">
        <v>104</v>
      </c>
      <c r="D63" s="79" t="s">
        <v>108</v>
      </c>
      <c r="E63" s="127" t="s">
        <v>109</v>
      </c>
      <c r="F63" s="92"/>
      <c r="G63" s="128">
        <v>5.91</v>
      </c>
      <c r="H63" s="128">
        <v>5.72</v>
      </c>
      <c r="I63" s="128">
        <v>29.29</v>
      </c>
      <c r="J63" s="128">
        <v>192.238</v>
      </c>
    </row>
    <row r="64" spans="1:258">
      <c r="B64" s="171"/>
      <c r="C64" s="77" t="s">
        <v>88</v>
      </c>
      <c r="D64" s="79" t="s">
        <v>89</v>
      </c>
      <c r="E64" s="127" t="s">
        <v>90</v>
      </c>
      <c r="F64" s="86"/>
      <c r="G64" s="128">
        <v>0.06</v>
      </c>
      <c r="H64" s="128">
        <f>0.06</f>
        <v>0.06</v>
      </c>
      <c r="I64" s="128">
        <f>6.7</f>
        <v>6.7</v>
      </c>
      <c r="J64" s="128">
        <v>46.28</v>
      </c>
    </row>
    <row r="65" spans="2:11" customFormat="1">
      <c r="B65" s="171"/>
      <c r="C65" s="83"/>
      <c r="D65" s="79" t="s">
        <v>72</v>
      </c>
      <c r="E65" s="77">
        <v>30</v>
      </c>
      <c r="F65" s="86"/>
      <c r="G65" s="83">
        <v>2.37</v>
      </c>
      <c r="H65" s="88">
        <v>0.3</v>
      </c>
      <c r="I65" s="83">
        <v>14.49</v>
      </c>
      <c r="J65" s="88">
        <v>70.5</v>
      </c>
      <c r="K65" s="68"/>
    </row>
    <row r="66" spans="2:11" customFormat="1">
      <c r="B66" s="171"/>
      <c r="C66" s="77" t="s">
        <v>73</v>
      </c>
      <c r="D66" s="79" t="s">
        <v>74</v>
      </c>
      <c r="E66" s="77">
        <v>100</v>
      </c>
      <c r="F66" s="86"/>
      <c r="G66" s="88">
        <v>0.4</v>
      </c>
      <c r="H66" s="88">
        <v>0.3</v>
      </c>
      <c r="I66" s="88">
        <v>10.9</v>
      </c>
      <c r="J66" s="77">
        <v>42</v>
      </c>
      <c r="K66" s="68"/>
    </row>
    <row r="67" spans="2:11" customFormat="1">
      <c r="B67" s="171"/>
      <c r="C67" s="169" t="s">
        <v>75</v>
      </c>
      <c r="D67" s="169"/>
      <c r="E67" s="123">
        <v>560</v>
      </c>
      <c r="F67" s="96">
        <v>99</v>
      </c>
      <c r="G67" s="124">
        <f>SUM(G61:G66)</f>
        <v>16.419999999999998</v>
      </c>
      <c r="H67" s="124">
        <f>SUM(H61:H66)</f>
        <v>17.53</v>
      </c>
      <c r="I67" s="124">
        <f>SUM(I61:I66)</f>
        <v>61.51</v>
      </c>
      <c r="J67" s="124">
        <f>SUM(J61:J66)</f>
        <v>535.40800000000002</v>
      </c>
      <c r="K67" s="98"/>
    </row>
    <row r="68" spans="2:11" customFormat="1">
      <c r="B68" s="171" t="s">
        <v>20</v>
      </c>
      <c r="C68" s="129"/>
      <c r="D68" s="72" t="s">
        <v>102</v>
      </c>
      <c r="E68" s="78">
        <v>50</v>
      </c>
      <c r="F68" s="103"/>
      <c r="G68" s="80">
        <v>6.5</v>
      </c>
      <c r="H68" s="81">
        <v>12.5</v>
      </c>
      <c r="I68" s="80">
        <v>0</v>
      </c>
      <c r="J68" s="81">
        <v>138.5</v>
      </c>
      <c r="K68" s="68"/>
    </row>
    <row r="69" spans="2:11" customFormat="1">
      <c r="B69" s="171"/>
      <c r="C69" s="77" t="s">
        <v>100</v>
      </c>
      <c r="D69" s="115" t="s">
        <v>101</v>
      </c>
      <c r="E69" s="116">
        <v>155</v>
      </c>
      <c r="F69" s="86"/>
      <c r="G69" s="117">
        <v>6.6</v>
      </c>
      <c r="H69" s="118">
        <v>4.3</v>
      </c>
      <c r="I69" s="117">
        <v>42.3</v>
      </c>
      <c r="J69" s="117">
        <v>235</v>
      </c>
      <c r="K69" s="68"/>
    </row>
    <row r="70" spans="2:11" customFormat="1">
      <c r="B70" s="171"/>
      <c r="C70" s="77" t="s">
        <v>70</v>
      </c>
      <c r="D70" s="79" t="s">
        <v>10</v>
      </c>
      <c r="E70" s="77" t="s">
        <v>71</v>
      </c>
      <c r="F70" s="86"/>
      <c r="G70" s="87"/>
      <c r="H70" s="87"/>
      <c r="I70" s="83">
        <v>11.09</v>
      </c>
      <c r="J70" s="83">
        <v>44.34</v>
      </c>
      <c r="K70" s="68"/>
    </row>
    <row r="71" spans="2:11" customFormat="1">
      <c r="B71" s="171"/>
      <c r="C71" s="83"/>
      <c r="D71" s="79" t="s">
        <v>72</v>
      </c>
      <c r="E71" s="77">
        <v>30</v>
      </c>
      <c r="F71" s="86"/>
      <c r="G71" s="83">
        <v>2.37</v>
      </c>
      <c r="H71" s="88">
        <v>0.3</v>
      </c>
      <c r="I71" s="83">
        <v>14.49</v>
      </c>
      <c r="J71" s="88">
        <v>70.5</v>
      </c>
      <c r="K71" s="68"/>
    </row>
    <row r="72" spans="2:11" customFormat="1">
      <c r="B72" s="171"/>
      <c r="C72" s="77" t="s">
        <v>73</v>
      </c>
      <c r="D72" s="79" t="s">
        <v>77</v>
      </c>
      <c r="E72" s="77">
        <v>100</v>
      </c>
      <c r="F72" s="86"/>
      <c r="G72" s="88">
        <v>0.4</v>
      </c>
      <c r="H72" s="88">
        <v>0.4</v>
      </c>
      <c r="I72" s="88">
        <v>9.8000000000000007</v>
      </c>
      <c r="J72" s="77">
        <v>47</v>
      </c>
      <c r="K72" s="68"/>
    </row>
    <row r="73" spans="2:11" customFormat="1">
      <c r="B73" s="171"/>
      <c r="C73" s="169" t="s">
        <v>75</v>
      </c>
      <c r="D73" s="169"/>
      <c r="E73" s="95">
        <v>575</v>
      </c>
      <c r="F73" s="96">
        <v>99</v>
      </c>
      <c r="G73" s="97">
        <f>SUM(G68:G72)</f>
        <v>15.87</v>
      </c>
      <c r="H73" s="97">
        <f>SUM(H68:H72)</f>
        <v>17.5</v>
      </c>
      <c r="I73" s="97">
        <f>SUM(I68:I72)</f>
        <v>77.679999999999993</v>
      </c>
      <c r="J73" s="97">
        <f>SUM(J68:J72)</f>
        <v>535.34</v>
      </c>
      <c r="K73" s="98"/>
    </row>
    <row r="74" spans="2:11" customFormat="1">
      <c r="B74" s="76"/>
      <c r="C74" s="77"/>
      <c r="D74" s="79" t="s">
        <v>91</v>
      </c>
      <c r="E74" s="77">
        <v>18</v>
      </c>
      <c r="F74" s="86"/>
      <c r="G74" s="83">
        <v>1.8</v>
      </c>
      <c r="H74" s="83">
        <v>5.3</v>
      </c>
      <c r="I74" s="83">
        <v>0.9</v>
      </c>
      <c r="J74" s="83">
        <v>52.9</v>
      </c>
      <c r="K74" s="68"/>
    </row>
    <row r="75" spans="2:11" customFormat="1">
      <c r="B75" s="171" t="s">
        <v>19</v>
      </c>
      <c r="C75" s="83" t="s">
        <v>92</v>
      </c>
      <c r="D75" s="72" t="s">
        <v>110</v>
      </c>
      <c r="E75" s="77">
        <v>200</v>
      </c>
      <c r="F75" s="86"/>
      <c r="G75" s="118">
        <v>17.78</v>
      </c>
      <c r="H75" s="118">
        <v>10.52</v>
      </c>
      <c r="I75" s="118">
        <v>22.9</v>
      </c>
      <c r="J75" s="118">
        <v>255.13</v>
      </c>
      <c r="K75" s="68"/>
    </row>
    <row r="76" spans="2:11" customFormat="1">
      <c r="B76" s="171"/>
      <c r="C76" s="77" t="s">
        <v>88</v>
      </c>
      <c r="D76" s="79" t="s">
        <v>89</v>
      </c>
      <c r="E76" s="127" t="s">
        <v>90</v>
      </c>
      <c r="F76" s="86"/>
      <c r="G76" s="128">
        <v>0.06</v>
      </c>
      <c r="H76" s="128">
        <f>0.06</f>
        <v>0.06</v>
      </c>
      <c r="I76" s="128">
        <f>6.7</f>
        <v>6.7</v>
      </c>
      <c r="J76" s="128">
        <v>46.28</v>
      </c>
      <c r="K76" s="68"/>
    </row>
    <row r="77" spans="2:11" customFormat="1">
      <c r="B77" s="171"/>
      <c r="C77" s="83"/>
      <c r="D77" s="79" t="s">
        <v>72</v>
      </c>
      <c r="E77" s="77">
        <v>30</v>
      </c>
      <c r="F77" s="86"/>
      <c r="G77" s="83">
        <v>2.37</v>
      </c>
      <c r="H77" s="88">
        <v>0.3</v>
      </c>
      <c r="I77" s="83">
        <v>14.49</v>
      </c>
      <c r="J77" s="88">
        <v>70.5</v>
      </c>
      <c r="K77" s="68"/>
    </row>
    <row r="78" spans="2:11" customFormat="1">
      <c r="B78" s="171"/>
      <c r="C78" s="78" t="s">
        <v>73</v>
      </c>
      <c r="D78" s="79" t="s">
        <v>97</v>
      </c>
      <c r="E78" s="78">
        <v>150</v>
      </c>
      <c r="F78" s="80"/>
      <c r="G78" s="81">
        <v>2.25</v>
      </c>
      <c r="H78" s="81">
        <v>0.3</v>
      </c>
      <c r="I78" s="81">
        <v>32.700000000000003</v>
      </c>
      <c r="J78" s="83">
        <f>I78*4+H78*9+G78*4</f>
        <v>142.5</v>
      </c>
      <c r="K78" s="68"/>
    </row>
    <row r="79" spans="2:11" customFormat="1">
      <c r="B79" s="171"/>
      <c r="C79" s="169" t="s">
        <v>75</v>
      </c>
      <c r="D79" s="169"/>
      <c r="E79" s="95">
        <v>598</v>
      </c>
      <c r="F79" s="96">
        <v>99</v>
      </c>
      <c r="G79" s="97">
        <f>SUM(G74:G78)</f>
        <v>24.26</v>
      </c>
      <c r="H79" s="97">
        <f>SUM(H74:H78)</f>
        <v>16.48</v>
      </c>
      <c r="I79" s="97">
        <f>SUM(I74:I78)</f>
        <v>77.69</v>
      </c>
      <c r="J79" s="97">
        <f>SUM(J74:J78)</f>
        <v>567.30999999999995</v>
      </c>
      <c r="K79" s="98"/>
    </row>
    <row r="80" spans="2:11" customFormat="1">
      <c r="B80" s="171" t="s">
        <v>18</v>
      </c>
      <c r="C80" s="78" t="s">
        <v>66</v>
      </c>
      <c r="D80" s="79" t="s">
        <v>67</v>
      </c>
      <c r="E80" s="78">
        <v>15</v>
      </c>
      <c r="F80" s="80"/>
      <c r="G80" s="80">
        <v>1.94</v>
      </c>
      <c r="H80" s="80">
        <v>3.27</v>
      </c>
      <c r="I80" s="80">
        <v>0.28999999999999998</v>
      </c>
      <c r="J80" s="81">
        <v>38.4</v>
      </c>
      <c r="K80" s="68"/>
    </row>
    <row r="81" spans="1:258" ht="31.7" customHeight="1">
      <c r="B81" s="171"/>
      <c r="C81" s="83" t="s">
        <v>68</v>
      </c>
      <c r="D81" s="79" t="s">
        <v>111</v>
      </c>
      <c r="E81" s="77">
        <v>160</v>
      </c>
      <c r="F81" s="83"/>
      <c r="G81" s="83">
        <v>21.68</v>
      </c>
      <c r="H81" s="83">
        <v>11.52</v>
      </c>
      <c r="I81" s="83">
        <v>32.82</v>
      </c>
      <c r="J81" s="83">
        <v>325.01</v>
      </c>
    </row>
    <row r="82" spans="1:258">
      <c r="B82" s="171"/>
      <c r="C82" s="77" t="s">
        <v>70</v>
      </c>
      <c r="D82" s="79" t="s">
        <v>10</v>
      </c>
      <c r="E82" s="77" t="s">
        <v>71</v>
      </c>
      <c r="F82" s="86"/>
      <c r="G82" s="87"/>
      <c r="H82" s="87"/>
      <c r="I82" s="83">
        <v>11.09</v>
      </c>
      <c r="J82" s="83">
        <v>44.34</v>
      </c>
    </row>
    <row r="83" spans="1:258">
      <c r="B83" s="171"/>
      <c r="C83" s="83"/>
      <c r="D83" s="79" t="s">
        <v>72</v>
      </c>
      <c r="E83" s="77">
        <v>30</v>
      </c>
      <c r="F83" s="86"/>
      <c r="G83" s="83">
        <v>2.37</v>
      </c>
      <c r="H83" s="88">
        <v>0.3</v>
      </c>
      <c r="I83" s="83">
        <v>14.49</v>
      </c>
      <c r="J83" s="88">
        <v>70.5</v>
      </c>
    </row>
    <row r="84" spans="1:258">
      <c r="B84" s="171"/>
      <c r="C84" s="77" t="s">
        <v>73</v>
      </c>
      <c r="D84" s="79" t="s">
        <v>77</v>
      </c>
      <c r="E84" s="77">
        <v>100</v>
      </c>
      <c r="F84" s="86"/>
      <c r="G84" s="88">
        <v>0.4</v>
      </c>
      <c r="H84" s="88">
        <v>0.4</v>
      </c>
      <c r="I84" s="88">
        <v>9.8000000000000007</v>
      </c>
      <c r="J84" s="77">
        <v>47</v>
      </c>
    </row>
    <row r="85" spans="1:258" ht="15" customHeight="1">
      <c r="B85" s="171"/>
      <c r="C85" s="169" t="s">
        <v>75</v>
      </c>
      <c r="D85" s="169"/>
      <c r="E85" s="95">
        <v>505</v>
      </c>
      <c r="F85" s="96">
        <v>99</v>
      </c>
      <c r="G85" s="97">
        <f>SUM(G80:G84)</f>
        <v>26.39</v>
      </c>
      <c r="H85" s="97">
        <f>SUM(H80:H84)</f>
        <v>15.49</v>
      </c>
      <c r="I85" s="97">
        <f>SUM(I80:I84)</f>
        <v>68.490000000000009</v>
      </c>
      <c r="J85" s="97">
        <f>SUM(J80:J84)</f>
        <v>525.25</v>
      </c>
      <c r="K85" s="98"/>
    </row>
    <row r="86" spans="1:258" ht="15" customHeight="1">
      <c r="B86" s="171" t="s">
        <v>17</v>
      </c>
      <c r="C86" s="77" t="s">
        <v>78</v>
      </c>
      <c r="D86" s="72" t="s">
        <v>79</v>
      </c>
      <c r="E86" s="77">
        <v>10</v>
      </c>
      <c r="F86" s="80"/>
      <c r="G86" s="83">
        <v>0.12</v>
      </c>
      <c r="H86" s="83">
        <v>6.2</v>
      </c>
      <c r="I86" s="83">
        <v>1.96</v>
      </c>
      <c r="J86" s="83">
        <v>66.400000000000006</v>
      </c>
    </row>
    <row r="87" spans="1:258" s="85" customFormat="1" ht="20.45" customHeight="1">
      <c r="A87" s="82"/>
      <c r="B87" s="171"/>
      <c r="C87" s="83" t="s">
        <v>112</v>
      </c>
      <c r="D87" s="79" t="s">
        <v>113</v>
      </c>
      <c r="E87" s="77" t="s">
        <v>114</v>
      </c>
      <c r="F87" s="86"/>
      <c r="G87" s="83">
        <v>8.9</v>
      </c>
      <c r="H87" s="83">
        <v>5.6</v>
      </c>
      <c r="I87" s="83">
        <v>63.2</v>
      </c>
      <c r="J87" s="83">
        <v>304</v>
      </c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  <c r="BP87" s="84"/>
      <c r="BQ87" s="84"/>
      <c r="BR87" s="84"/>
      <c r="BS87" s="84"/>
      <c r="BT87" s="84"/>
      <c r="BU87" s="84"/>
      <c r="BV87" s="84"/>
      <c r="BW87" s="84"/>
      <c r="BX87" s="84"/>
      <c r="BY87" s="84"/>
      <c r="BZ87" s="84"/>
      <c r="CA87" s="84"/>
      <c r="CB87" s="84"/>
      <c r="CC87" s="84"/>
      <c r="CD87" s="84"/>
      <c r="CE87" s="84"/>
      <c r="CF87" s="84"/>
      <c r="CG87" s="84"/>
      <c r="CH87" s="84"/>
      <c r="CI87" s="84"/>
      <c r="CJ87" s="84"/>
      <c r="CK87" s="84"/>
      <c r="CL87" s="84"/>
      <c r="CM87" s="84"/>
      <c r="CN87" s="84"/>
      <c r="CO87" s="84"/>
      <c r="CP87" s="84"/>
      <c r="CQ87" s="84"/>
      <c r="CR87" s="84"/>
      <c r="CS87" s="84"/>
      <c r="CT87" s="84"/>
      <c r="CU87" s="84"/>
      <c r="CV87" s="84"/>
      <c r="CW87" s="84"/>
      <c r="CX87" s="84"/>
      <c r="CY87" s="84"/>
      <c r="CZ87" s="84"/>
      <c r="DA87" s="84"/>
      <c r="DB87" s="84"/>
      <c r="DC87" s="84"/>
      <c r="DD87" s="84"/>
      <c r="DE87" s="84"/>
      <c r="DF87" s="84"/>
      <c r="DG87" s="84"/>
      <c r="DH87" s="84"/>
      <c r="DI87" s="84"/>
      <c r="DJ87" s="84"/>
      <c r="DK87" s="84"/>
      <c r="DL87" s="84"/>
      <c r="DM87" s="84"/>
      <c r="DN87" s="84"/>
      <c r="DO87" s="84"/>
      <c r="DP87" s="84"/>
      <c r="DQ87" s="84"/>
      <c r="DR87" s="84"/>
      <c r="DS87" s="84"/>
      <c r="DT87" s="84"/>
      <c r="DU87" s="84"/>
      <c r="DV87" s="84"/>
      <c r="DW87" s="84"/>
      <c r="DX87" s="84"/>
      <c r="DY87" s="84"/>
      <c r="DZ87" s="84"/>
      <c r="EA87" s="84"/>
      <c r="EB87" s="84"/>
      <c r="EC87" s="84"/>
      <c r="ED87" s="84"/>
      <c r="EE87" s="84"/>
      <c r="EF87" s="84"/>
      <c r="EG87" s="84"/>
      <c r="EH87" s="84"/>
      <c r="EI87" s="84"/>
      <c r="EJ87" s="84"/>
      <c r="EK87" s="84"/>
      <c r="EL87" s="84"/>
      <c r="EM87" s="84"/>
      <c r="EN87" s="84"/>
      <c r="EO87" s="84"/>
      <c r="EP87" s="84"/>
      <c r="EQ87" s="84"/>
      <c r="ER87" s="84"/>
      <c r="ES87" s="84"/>
      <c r="ET87" s="84"/>
      <c r="EU87" s="84"/>
      <c r="EV87" s="84"/>
      <c r="EW87" s="84"/>
      <c r="EX87" s="84"/>
      <c r="EY87" s="84"/>
      <c r="EZ87" s="84"/>
      <c r="FA87" s="84"/>
      <c r="FB87" s="84"/>
      <c r="FC87" s="84"/>
      <c r="FD87" s="84"/>
      <c r="FE87" s="84"/>
      <c r="FF87" s="84"/>
      <c r="FG87" s="84"/>
      <c r="FH87" s="84"/>
      <c r="FI87" s="84"/>
      <c r="FJ87" s="84"/>
      <c r="FK87" s="84"/>
      <c r="FL87" s="84"/>
      <c r="FM87" s="84"/>
      <c r="FN87" s="84"/>
      <c r="FO87" s="84"/>
      <c r="FP87" s="84"/>
      <c r="FQ87" s="84"/>
      <c r="FR87" s="84"/>
      <c r="FS87" s="84"/>
      <c r="FT87" s="84"/>
      <c r="FU87" s="84"/>
      <c r="FV87" s="84"/>
      <c r="FW87" s="84"/>
      <c r="FX87" s="84"/>
      <c r="FY87" s="84"/>
      <c r="FZ87" s="84"/>
      <c r="GA87" s="84"/>
      <c r="GB87" s="84"/>
      <c r="GC87" s="84"/>
      <c r="GD87" s="84"/>
      <c r="GE87" s="84"/>
      <c r="GF87" s="84"/>
      <c r="GG87" s="84"/>
      <c r="GH87" s="84"/>
      <c r="GI87" s="84"/>
      <c r="GJ87" s="84"/>
      <c r="GK87" s="84"/>
      <c r="GL87" s="84"/>
      <c r="GM87" s="84"/>
      <c r="GN87" s="84"/>
      <c r="GO87" s="84"/>
      <c r="GP87" s="84"/>
      <c r="GQ87" s="84"/>
      <c r="GR87" s="84"/>
      <c r="GS87" s="84"/>
      <c r="GT87" s="84"/>
      <c r="GU87" s="84"/>
      <c r="GV87" s="84"/>
      <c r="GW87" s="84"/>
      <c r="GX87" s="84"/>
      <c r="GY87" s="84"/>
      <c r="GZ87" s="84"/>
      <c r="HA87" s="84"/>
      <c r="HB87" s="84"/>
      <c r="HC87" s="84"/>
      <c r="HD87" s="84"/>
      <c r="HE87" s="84"/>
      <c r="HF87" s="84"/>
      <c r="HG87" s="84"/>
      <c r="HH87" s="84"/>
      <c r="HI87" s="84"/>
      <c r="HJ87" s="84"/>
      <c r="HK87" s="84"/>
      <c r="HL87" s="84"/>
      <c r="HM87" s="84"/>
      <c r="HN87" s="84"/>
      <c r="HO87" s="84"/>
      <c r="HP87" s="84"/>
      <c r="HQ87" s="84"/>
      <c r="HR87" s="84"/>
      <c r="HS87" s="84"/>
      <c r="HT87" s="84"/>
      <c r="HU87" s="84"/>
      <c r="HV87" s="84"/>
      <c r="HW87" s="84"/>
      <c r="HX87" s="84"/>
      <c r="HY87" s="84"/>
      <c r="HZ87" s="84"/>
      <c r="IA87" s="84"/>
      <c r="IB87" s="84"/>
      <c r="IC87" s="84"/>
      <c r="ID87" s="84"/>
      <c r="IE87" s="84"/>
      <c r="IF87" s="84"/>
      <c r="IG87" s="84"/>
      <c r="IH87" s="84"/>
      <c r="II87" s="84"/>
      <c r="IJ87" s="84"/>
      <c r="IK87" s="84"/>
      <c r="IL87" s="84"/>
      <c r="IM87" s="84"/>
      <c r="IN87" s="84"/>
      <c r="IO87" s="84"/>
      <c r="IP87" s="84"/>
      <c r="IQ87" s="84"/>
      <c r="IR87" s="84"/>
      <c r="IS87" s="84"/>
      <c r="IT87" s="84"/>
      <c r="IU87" s="84"/>
      <c r="IV87" s="84"/>
      <c r="IW87" s="84"/>
      <c r="IX87" s="84"/>
    </row>
    <row r="88" spans="1:258">
      <c r="B88" s="171"/>
      <c r="C88" s="77" t="s">
        <v>82</v>
      </c>
      <c r="D88" s="79" t="s">
        <v>8</v>
      </c>
      <c r="E88" s="77">
        <v>180</v>
      </c>
      <c r="F88" s="86"/>
      <c r="G88" s="83">
        <v>3.5</v>
      </c>
      <c r="H88" s="83">
        <v>2.9</v>
      </c>
      <c r="I88" s="83">
        <v>22.58</v>
      </c>
      <c r="J88" s="83">
        <v>129.87</v>
      </c>
    </row>
    <row r="89" spans="1:258">
      <c r="B89" s="171"/>
      <c r="C89" s="83"/>
      <c r="D89" s="79" t="s">
        <v>72</v>
      </c>
      <c r="E89" s="77">
        <v>30</v>
      </c>
      <c r="F89" s="86"/>
      <c r="G89" s="83">
        <v>2.37</v>
      </c>
      <c r="H89" s="88">
        <v>0.3</v>
      </c>
      <c r="I89" s="83">
        <v>14.49</v>
      </c>
      <c r="J89" s="88">
        <v>70.5</v>
      </c>
    </row>
    <row r="90" spans="1:258">
      <c r="B90" s="76"/>
      <c r="C90" s="77" t="s">
        <v>73</v>
      </c>
      <c r="D90" s="79" t="s">
        <v>77</v>
      </c>
      <c r="E90" s="77">
        <v>100</v>
      </c>
      <c r="F90" s="86"/>
      <c r="G90" s="88">
        <v>0.4</v>
      </c>
      <c r="H90" s="88">
        <v>0.4</v>
      </c>
      <c r="I90" s="88">
        <v>9.8000000000000007</v>
      </c>
      <c r="J90" s="77">
        <v>47</v>
      </c>
    </row>
    <row r="91" spans="1:258" ht="15" customHeight="1">
      <c r="B91" s="76"/>
      <c r="C91" s="169" t="s">
        <v>75</v>
      </c>
      <c r="D91" s="169"/>
      <c r="E91" s="95">
        <v>582</v>
      </c>
      <c r="F91" s="96">
        <v>99</v>
      </c>
      <c r="G91" s="97">
        <f>SUM(G86:G90)</f>
        <v>15.290000000000001</v>
      </c>
      <c r="H91" s="97">
        <f>SUM(H86:H90)</f>
        <v>15.400000000000002</v>
      </c>
      <c r="I91" s="97">
        <f>SUM(I86:I90)</f>
        <v>112.02999999999999</v>
      </c>
      <c r="J91" s="97">
        <f>SUM(J86:J90)</f>
        <v>617.77</v>
      </c>
      <c r="K91" s="98"/>
    </row>
    <row r="92" spans="1:258" ht="15" customHeight="1">
      <c r="B92" s="171" t="s">
        <v>16</v>
      </c>
      <c r="C92" s="130" t="s">
        <v>115</v>
      </c>
      <c r="D92" s="131" t="s">
        <v>116</v>
      </c>
      <c r="E92" s="130" t="s">
        <v>117</v>
      </c>
      <c r="F92" s="103"/>
      <c r="G92" s="118">
        <v>12.93</v>
      </c>
      <c r="H92" s="118">
        <v>16.22</v>
      </c>
      <c r="I92" s="118">
        <v>11.76</v>
      </c>
      <c r="J92" s="118">
        <v>244.79</v>
      </c>
    </row>
    <row r="93" spans="1:258">
      <c r="B93" s="171"/>
      <c r="C93" s="119">
        <v>171</v>
      </c>
      <c r="D93" s="120" t="s">
        <v>118</v>
      </c>
      <c r="E93" s="119">
        <v>150</v>
      </c>
      <c r="F93" s="103"/>
      <c r="G93" s="121">
        <v>6.6</v>
      </c>
      <c r="H93" s="121">
        <v>8.9</v>
      </c>
      <c r="I93" s="121">
        <v>32.4</v>
      </c>
      <c r="J93" s="121">
        <v>237</v>
      </c>
    </row>
    <row r="94" spans="1:258">
      <c r="B94" s="171"/>
      <c r="C94" s="77" t="s">
        <v>88</v>
      </c>
      <c r="D94" s="79" t="s">
        <v>89</v>
      </c>
      <c r="E94" s="77">
        <v>200</v>
      </c>
      <c r="F94" s="86"/>
      <c r="G94" s="83">
        <v>0.06</v>
      </c>
      <c r="H94" s="83">
        <v>0.01</v>
      </c>
      <c r="I94" s="83">
        <v>11.19</v>
      </c>
      <c r="J94" s="83">
        <v>46.28</v>
      </c>
    </row>
    <row r="95" spans="1:258">
      <c r="B95" s="171"/>
      <c r="C95" s="83"/>
      <c r="D95" s="79" t="s">
        <v>72</v>
      </c>
      <c r="E95" s="77">
        <v>30</v>
      </c>
      <c r="F95" s="86"/>
      <c r="G95" s="83">
        <v>2.37</v>
      </c>
      <c r="H95" s="88">
        <v>0.3</v>
      </c>
      <c r="I95" s="83">
        <v>14.49</v>
      </c>
      <c r="J95" s="88">
        <v>70.5</v>
      </c>
    </row>
    <row r="96" spans="1:258">
      <c r="B96" s="171"/>
      <c r="C96" s="78" t="s">
        <v>73</v>
      </c>
      <c r="D96" s="79" t="s">
        <v>97</v>
      </c>
      <c r="E96" s="78">
        <v>150</v>
      </c>
      <c r="F96" s="80"/>
      <c r="G96" s="81">
        <v>2.25</v>
      </c>
      <c r="H96" s="81">
        <v>0.3</v>
      </c>
      <c r="I96" s="81">
        <v>32.700000000000003</v>
      </c>
      <c r="J96" s="83">
        <f>I96*4+H96*9+G96*4</f>
        <v>142.5</v>
      </c>
    </row>
    <row r="97" spans="1:11" customFormat="1">
      <c r="A97" s="64"/>
      <c r="B97" s="76"/>
      <c r="C97" s="169" t="s">
        <v>75</v>
      </c>
      <c r="D97" s="169"/>
      <c r="E97" s="95">
        <f>SUM(E92:E96)</f>
        <v>530</v>
      </c>
      <c r="F97" s="132">
        <v>99</v>
      </c>
      <c r="G97" s="97">
        <f>SUM(G92:G96)</f>
        <v>24.21</v>
      </c>
      <c r="H97" s="97">
        <f>SUM(H92:H96)</f>
        <v>25.73</v>
      </c>
      <c r="I97" s="97">
        <f>SUM(I92:I96)</f>
        <v>102.53999999999999</v>
      </c>
      <c r="J97" s="97">
        <f>SUM(J92:J96)</f>
        <v>741.06999999999994</v>
      </c>
      <c r="K97" s="98"/>
    </row>
    <row r="98" spans="1:11" customFormat="1">
      <c r="A98" s="64"/>
      <c r="B98" s="171" t="s">
        <v>15</v>
      </c>
      <c r="C98" s="133" t="s">
        <v>119</v>
      </c>
      <c r="D98" s="134" t="s">
        <v>120</v>
      </c>
      <c r="E98" s="133">
        <v>150</v>
      </c>
      <c r="F98" s="86"/>
      <c r="G98" s="135">
        <f>18.41+0.64</f>
        <v>19.05</v>
      </c>
      <c r="H98" s="135">
        <f>16.28+2.52</f>
        <v>18.8</v>
      </c>
      <c r="I98" s="135">
        <f>3.82+2.96</f>
        <v>6.7799999999999994</v>
      </c>
      <c r="J98" s="135">
        <f>236.66+37.08</f>
        <v>273.74</v>
      </c>
      <c r="K98" s="68"/>
    </row>
    <row r="99" spans="1:11" customFormat="1">
      <c r="A99" s="64"/>
      <c r="B99" s="171"/>
      <c r="C99" s="77" t="s">
        <v>88</v>
      </c>
      <c r="D99" s="79" t="s">
        <v>89</v>
      </c>
      <c r="E99" s="136" t="s">
        <v>90</v>
      </c>
      <c r="F99" s="86"/>
      <c r="G99" s="137">
        <v>0.06</v>
      </c>
      <c r="H99" s="137">
        <v>0.01</v>
      </c>
      <c r="I99" s="137">
        <v>11.19</v>
      </c>
      <c r="J99" s="137">
        <v>46.28</v>
      </c>
      <c r="K99" s="68"/>
    </row>
    <row r="100" spans="1:11" customFormat="1">
      <c r="A100" s="64"/>
      <c r="B100" s="171"/>
      <c r="C100" s="83"/>
      <c r="D100" s="79" t="s">
        <v>72</v>
      </c>
      <c r="E100" s="77">
        <v>30</v>
      </c>
      <c r="F100" s="86"/>
      <c r="G100" s="83">
        <v>2.37</v>
      </c>
      <c r="H100" s="88">
        <v>0.3</v>
      </c>
      <c r="I100" s="83">
        <v>14.49</v>
      </c>
      <c r="J100" s="88">
        <v>70.5</v>
      </c>
      <c r="K100" s="68"/>
    </row>
    <row r="101" spans="1:11" customFormat="1">
      <c r="A101" s="64"/>
      <c r="B101" s="171"/>
      <c r="C101" s="77" t="s">
        <v>73</v>
      </c>
      <c r="D101" s="79" t="s">
        <v>121</v>
      </c>
      <c r="E101" s="77">
        <v>42</v>
      </c>
      <c r="F101" s="86"/>
      <c r="G101" s="88">
        <v>3.5</v>
      </c>
      <c r="H101" s="88">
        <v>4</v>
      </c>
      <c r="I101" s="88">
        <v>16</v>
      </c>
      <c r="J101" s="77">
        <v>110</v>
      </c>
      <c r="K101" s="68"/>
    </row>
    <row r="102" spans="1:11" customFormat="1">
      <c r="A102" s="64"/>
      <c r="B102" s="171"/>
      <c r="C102" s="77" t="s">
        <v>73</v>
      </c>
      <c r="D102" s="79" t="s">
        <v>77</v>
      </c>
      <c r="E102" s="77">
        <v>100</v>
      </c>
      <c r="F102" s="86"/>
      <c r="G102" s="88">
        <v>0.4</v>
      </c>
      <c r="H102" s="88">
        <v>0.4</v>
      </c>
      <c r="I102" s="88">
        <v>9.8000000000000007</v>
      </c>
      <c r="J102" s="77">
        <v>47</v>
      </c>
      <c r="K102" s="68"/>
    </row>
    <row r="103" spans="1:11" customFormat="1">
      <c r="A103" s="64"/>
      <c r="B103" s="171"/>
      <c r="C103" s="169" t="s">
        <v>75</v>
      </c>
      <c r="D103" s="169"/>
      <c r="E103" s="95">
        <v>522</v>
      </c>
      <c r="F103" s="96">
        <v>99</v>
      </c>
      <c r="G103" s="97">
        <f>SUM(G98:G102)</f>
        <v>25.38</v>
      </c>
      <c r="H103" s="97">
        <f>SUM(H98:H102)</f>
        <v>23.51</v>
      </c>
      <c r="I103" s="97">
        <f>SUM(I98:I102)</f>
        <v>58.260000000000005</v>
      </c>
      <c r="J103" s="97">
        <f>SUM(J98:J102)</f>
        <v>547.52</v>
      </c>
      <c r="K103" s="98"/>
    </row>
    <row r="104" spans="1:11" customFormat="1">
      <c r="A104" s="64"/>
      <c r="B104" s="171" t="s">
        <v>14</v>
      </c>
      <c r="C104" s="77" t="s">
        <v>78</v>
      </c>
      <c r="D104" s="79" t="s">
        <v>98</v>
      </c>
      <c r="E104" s="77">
        <v>15</v>
      </c>
      <c r="F104" s="86"/>
      <c r="G104" s="88">
        <v>3.9</v>
      </c>
      <c r="H104" s="83">
        <v>3.92</v>
      </c>
      <c r="I104" s="87"/>
      <c r="J104" s="88">
        <v>51.6</v>
      </c>
      <c r="K104" s="68"/>
    </row>
    <row r="105" spans="1:11" customFormat="1">
      <c r="A105" s="64"/>
      <c r="B105" s="171"/>
      <c r="C105" s="138">
        <v>294</v>
      </c>
      <c r="D105" s="102" t="s">
        <v>122</v>
      </c>
      <c r="E105" s="138">
        <v>90</v>
      </c>
      <c r="F105" s="92"/>
      <c r="G105" s="118">
        <v>12.16</v>
      </c>
      <c r="H105" s="118">
        <v>9.8000000000000007</v>
      </c>
      <c r="I105" s="118">
        <v>14.5</v>
      </c>
      <c r="J105" s="118">
        <v>133.99</v>
      </c>
      <c r="K105" s="68"/>
    </row>
    <row r="106" spans="1:11" customFormat="1">
      <c r="A106" s="64"/>
      <c r="B106" s="171"/>
      <c r="C106" s="77" t="s">
        <v>100</v>
      </c>
      <c r="D106" s="115" t="s">
        <v>101</v>
      </c>
      <c r="E106" s="116">
        <v>155</v>
      </c>
      <c r="F106" s="86"/>
      <c r="G106" s="117">
        <v>6.6</v>
      </c>
      <c r="H106" s="118">
        <v>4.3</v>
      </c>
      <c r="I106" s="117">
        <v>42.3</v>
      </c>
      <c r="J106" s="117">
        <v>235</v>
      </c>
      <c r="K106" s="68"/>
    </row>
    <row r="107" spans="1:11" customFormat="1">
      <c r="A107" s="64"/>
      <c r="B107" s="171"/>
      <c r="C107" s="77" t="s">
        <v>70</v>
      </c>
      <c r="D107" s="79" t="s">
        <v>10</v>
      </c>
      <c r="E107" s="77">
        <v>200</v>
      </c>
      <c r="F107" s="86"/>
      <c r="G107" s="87"/>
      <c r="H107" s="87"/>
      <c r="I107" s="83">
        <v>11.09</v>
      </c>
      <c r="J107" s="83">
        <v>44.34</v>
      </c>
      <c r="K107" s="68"/>
    </row>
    <row r="108" spans="1:11" customFormat="1">
      <c r="A108" s="64"/>
      <c r="B108" s="171"/>
      <c r="C108" s="83"/>
      <c r="D108" s="79" t="s">
        <v>72</v>
      </c>
      <c r="E108" s="77">
        <v>30</v>
      </c>
      <c r="F108" s="86"/>
      <c r="G108" s="83">
        <v>2.37</v>
      </c>
      <c r="H108" s="88">
        <v>0.3</v>
      </c>
      <c r="I108" s="83">
        <v>14.49</v>
      </c>
      <c r="J108" s="88">
        <v>70.5</v>
      </c>
      <c r="K108" s="68"/>
    </row>
    <row r="109" spans="1:11" customFormat="1">
      <c r="A109" s="64"/>
      <c r="B109" s="171"/>
      <c r="C109" s="77" t="s">
        <v>73</v>
      </c>
      <c r="D109" s="79" t="s">
        <v>77</v>
      </c>
      <c r="E109" s="77">
        <v>100</v>
      </c>
      <c r="F109" s="86"/>
      <c r="G109" s="88">
        <v>0.4</v>
      </c>
      <c r="H109" s="88">
        <v>0.4</v>
      </c>
      <c r="I109" s="88">
        <v>9.8000000000000007</v>
      </c>
      <c r="J109" s="77">
        <v>47</v>
      </c>
      <c r="K109" s="68"/>
    </row>
    <row r="110" spans="1:11" customFormat="1">
      <c r="A110" s="64"/>
      <c r="B110" s="171"/>
      <c r="C110" s="169" t="s">
        <v>75</v>
      </c>
      <c r="D110" s="169"/>
      <c r="E110" s="95">
        <f>SUM(E104:E109)</f>
        <v>590</v>
      </c>
      <c r="F110" s="96">
        <v>99</v>
      </c>
      <c r="G110" s="97">
        <f>SUM(G104:G109)</f>
        <v>25.429999999999996</v>
      </c>
      <c r="H110" s="97">
        <f>SUM(H104:H109)</f>
        <v>18.72</v>
      </c>
      <c r="I110" s="97">
        <f>SUM(I104:I109)</f>
        <v>92.179999999999993</v>
      </c>
      <c r="J110" s="97">
        <f>SUM(J104:J109)</f>
        <v>582.43000000000006</v>
      </c>
      <c r="K110" s="98"/>
    </row>
    <row r="111" spans="1:11" customFormat="1">
      <c r="A111" s="64"/>
      <c r="B111" s="171" t="s">
        <v>13</v>
      </c>
      <c r="C111" s="83"/>
      <c r="D111" s="79" t="s">
        <v>107</v>
      </c>
      <c r="E111" s="78">
        <v>120</v>
      </c>
      <c r="F111" s="80"/>
      <c r="G111" s="81">
        <v>7.6</v>
      </c>
      <c r="H111" s="81">
        <v>3.9</v>
      </c>
      <c r="I111" s="81">
        <v>0</v>
      </c>
      <c r="J111" s="83">
        <v>118.3</v>
      </c>
      <c r="K111" s="68"/>
    </row>
    <row r="112" spans="1:11" s="84" customFormat="1">
      <c r="A112" s="82"/>
      <c r="B112" s="171"/>
      <c r="C112" s="139">
        <v>173.05</v>
      </c>
      <c r="D112" s="94" t="s">
        <v>123</v>
      </c>
      <c r="E112" s="139" t="s">
        <v>124</v>
      </c>
      <c r="F112" s="86"/>
      <c r="G112" s="140">
        <v>8.4</v>
      </c>
      <c r="H112" s="140">
        <v>11.08</v>
      </c>
      <c r="I112" s="140">
        <v>42.3</v>
      </c>
      <c r="J112" s="140">
        <f>I112*4+H112*9+G112*4</f>
        <v>302.52</v>
      </c>
    </row>
    <row r="113" spans="2:11" customFormat="1">
      <c r="B113" s="171"/>
      <c r="C113" s="77" t="s">
        <v>88</v>
      </c>
      <c r="D113" s="79" t="s">
        <v>89</v>
      </c>
      <c r="E113" s="136" t="s">
        <v>90</v>
      </c>
      <c r="F113" s="86"/>
      <c r="G113" s="137">
        <v>0.06</v>
      </c>
      <c r="H113" s="137">
        <v>0.01</v>
      </c>
      <c r="I113" s="137">
        <v>11.19</v>
      </c>
      <c r="J113" s="137">
        <v>46.28</v>
      </c>
      <c r="K113" s="68"/>
    </row>
    <row r="114" spans="2:11" customFormat="1">
      <c r="B114" s="171"/>
      <c r="C114" s="83"/>
      <c r="D114" s="79" t="s">
        <v>72</v>
      </c>
      <c r="E114" s="77">
        <v>30</v>
      </c>
      <c r="F114" s="86"/>
      <c r="G114" s="83">
        <v>2.37</v>
      </c>
      <c r="H114" s="88">
        <v>0.3</v>
      </c>
      <c r="I114" s="83">
        <v>14.49</v>
      </c>
      <c r="J114" s="88">
        <v>70.5</v>
      </c>
      <c r="K114" s="68"/>
    </row>
    <row r="115" spans="2:11" customFormat="1">
      <c r="B115" s="171"/>
      <c r="C115" s="77" t="s">
        <v>73</v>
      </c>
      <c r="D115" s="79" t="s">
        <v>77</v>
      </c>
      <c r="E115" s="77">
        <v>100</v>
      </c>
      <c r="F115" s="86"/>
      <c r="G115" s="88">
        <v>0.4</v>
      </c>
      <c r="H115" s="88">
        <v>0.4</v>
      </c>
      <c r="I115" s="88">
        <v>9.8000000000000007</v>
      </c>
      <c r="J115" s="77">
        <v>47</v>
      </c>
      <c r="K115" s="68"/>
    </row>
    <row r="116" spans="2:11" customFormat="1">
      <c r="B116" s="171"/>
      <c r="C116" s="169" t="s">
        <v>75</v>
      </c>
      <c r="D116" s="169"/>
      <c r="E116" s="141">
        <v>650</v>
      </c>
      <c r="F116" s="96">
        <v>99</v>
      </c>
      <c r="G116" s="142">
        <f>SUM(G111:G115)</f>
        <v>18.829999999999998</v>
      </c>
      <c r="H116" s="142">
        <f>SUM(H111:H115)</f>
        <v>15.690000000000001</v>
      </c>
      <c r="I116" s="142">
        <f>SUM(I111:I115)</f>
        <v>77.779999999999987</v>
      </c>
      <c r="J116" s="142">
        <f>SUM(J111:J115)</f>
        <v>584.6</v>
      </c>
      <c r="K116" s="98"/>
    </row>
    <row r="117" spans="2:11" customFormat="1" ht="31.5">
      <c r="B117" s="167" t="s">
        <v>12</v>
      </c>
      <c r="C117" s="80" t="s">
        <v>92</v>
      </c>
      <c r="D117" s="79" t="s">
        <v>125</v>
      </c>
      <c r="E117" s="78" t="s">
        <v>109</v>
      </c>
      <c r="F117" s="108"/>
      <c r="G117" s="80">
        <v>4.8600000000000003</v>
      </c>
      <c r="H117" s="80">
        <v>7.54</v>
      </c>
      <c r="I117" s="80">
        <v>35.85</v>
      </c>
      <c r="J117" s="80">
        <v>219.5</v>
      </c>
      <c r="K117" s="68"/>
    </row>
    <row r="118" spans="2:11" customFormat="1">
      <c r="B118" s="167"/>
      <c r="C118" s="77">
        <v>486</v>
      </c>
      <c r="D118" s="79" t="s">
        <v>11</v>
      </c>
      <c r="E118" s="77">
        <v>100</v>
      </c>
      <c r="F118" s="86"/>
      <c r="G118" s="83">
        <v>7.63</v>
      </c>
      <c r="H118" s="83">
        <v>8.16</v>
      </c>
      <c r="I118" s="83">
        <v>31.26</v>
      </c>
      <c r="J118" s="83">
        <v>232.42</v>
      </c>
      <c r="K118" s="68"/>
    </row>
    <row r="119" spans="2:11" customFormat="1">
      <c r="B119" s="167"/>
      <c r="C119" s="77" t="s">
        <v>70</v>
      </c>
      <c r="D119" s="79" t="s">
        <v>10</v>
      </c>
      <c r="E119" s="77" t="s">
        <v>71</v>
      </c>
      <c r="F119" s="86"/>
      <c r="G119" s="87"/>
      <c r="H119" s="87"/>
      <c r="I119" s="83">
        <v>11.09</v>
      </c>
      <c r="J119" s="83">
        <v>44.34</v>
      </c>
      <c r="K119" s="68"/>
    </row>
    <row r="120" spans="2:11" customFormat="1">
      <c r="B120" s="167"/>
      <c r="C120" s="83"/>
      <c r="D120" s="79" t="s">
        <v>72</v>
      </c>
      <c r="E120" s="77">
        <v>30</v>
      </c>
      <c r="F120" s="86"/>
      <c r="G120" s="83">
        <v>2.37</v>
      </c>
      <c r="H120" s="88">
        <v>0.3</v>
      </c>
      <c r="I120" s="83">
        <v>14.49</v>
      </c>
      <c r="J120" s="88">
        <v>70.5</v>
      </c>
      <c r="K120" s="68"/>
    </row>
    <row r="121" spans="2:11" customFormat="1">
      <c r="B121" s="167"/>
      <c r="C121" s="77" t="s">
        <v>73</v>
      </c>
      <c r="D121" s="79" t="s">
        <v>74</v>
      </c>
      <c r="E121" s="77">
        <v>100</v>
      </c>
      <c r="F121" s="86"/>
      <c r="G121" s="88">
        <v>0.4</v>
      </c>
      <c r="H121" s="88">
        <v>0.3</v>
      </c>
      <c r="I121" s="88">
        <v>10.9</v>
      </c>
      <c r="J121" s="77">
        <v>42</v>
      </c>
      <c r="K121" s="68"/>
    </row>
    <row r="122" spans="2:11" customFormat="1">
      <c r="B122" s="167"/>
      <c r="C122" s="169" t="s">
        <v>75</v>
      </c>
      <c r="D122" s="169"/>
      <c r="E122" s="95">
        <v>630</v>
      </c>
      <c r="F122" s="96">
        <v>99</v>
      </c>
      <c r="G122" s="97">
        <f>SUM(G117:G121)</f>
        <v>15.26</v>
      </c>
      <c r="H122" s="97">
        <f>SUM(H117:H121)</f>
        <v>16.3</v>
      </c>
      <c r="I122" s="97">
        <f>SUM(I117:I121)</f>
        <v>103.59</v>
      </c>
      <c r="J122" s="97">
        <f>SUM(J117:J121)</f>
        <v>608.76</v>
      </c>
      <c r="K122" s="98"/>
    </row>
    <row r="123" spans="2:11" customFormat="1">
      <c r="B123" s="167" t="s">
        <v>9</v>
      </c>
      <c r="C123" s="130"/>
      <c r="D123" s="79" t="s">
        <v>102</v>
      </c>
      <c r="E123" s="78">
        <v>50</v>
      </c>
      <c r="F123" s="103"/>
      <c r="G123" s="80">
        <v>6.5</v>
      </c>
      <c r="H123" s="81">
        <v>12.5</v>
      </c>
      <c r="I123" s="80">
        <v>0</v>
      </c>
      <c r="J123" s="81">
        <v>138.5</v>
      </c>
      <c r="K123" s="68"/>
    </row>
    <row r="124" spans="2:11" customFormat="1">
      <c r="B124" s="167"/>
      <c r="C124" s="77" t="s">
        <v>100</v>
      </c>
      <c r="D124" s="115" t="s">
        <v>101</v>
      </c>
      <c r="E124" s="116">
        <v>155</v>
      </c>
      <c r="F124" s="86"/>
      <c r="G124" s="117">
        <v>6.6</v>
      </c>
      <c r="H124" s="118">
        <v>4.3</v>
      </c>
      <c r="I124" s="117">
        <v>42.3</v>
      </c>
      <c r="J124" s="117">
        <v>235</v>
      </c>
      <c r="K124" s="68"/>
    </row>
    <row r="125" spans="2:11" customFormat="1">
      <c r="B125" s="167"/>
      <c r="C125" s="77" t="s">
        <v>88</v>
      </c>
      <c r="D125" s="79" t="s">
        <v>89</v>
      </c>
      <c r="E125" s="127" t="s">
        <v>90</v>
      </c>
      <c r="F125" s="86"/>
      <c r="G125" s="128">
        <v>0.06</v>
      </c>
      <c r="H125" s="128">
        <f>0.06</f>
        <v>0.06</v>
      </c>
      <c r="I125" s="128">
        <f>6.7</f>
        <v>6.7</v>
      </c>
      <c r="J125" s="128">
        <v>46.28</v>
      </c>
      <c r="K125" s="68"/>
    </row>
    <row r="126" spans="2:11" customFormat="1">
      <c r="B126" s="167"/>
      <c r="C126" s="83"/>
      <c r="D126" s="79" t="s">
        <v>72</v>
      </c>
      <c r="E126" s="77">
        <v>30</v>
      </c>
      <c r="F126" s="86"/>
      <c r="G126" s="83">
        <v>2.37</v>
      </c>
      <c r="H126" s="88">
        <v>0.3</v>
      </c>
      <c r="I126" s="83">
        <v>14.49</v>
      </c>
      <c r="J126" s="88">
        <v>70.5</v>
      </c>
      <c r="K126" s="68"/>
    </row>
    <row r="127" spans="2:11" customFormat="1">
      <c r="B127" s="167"/>
      <c r="C127" s="78" t="s">
        <v>73</v>
      </c>
      <c r="D127" s="79" t="s">
        <v>97</v>
      </c>
      <c r="E127" s="78">
        <v>150</v>
      </c>
      <c r="F127" s="80"/>
      <c r="G127" s="81">
        <v>2.25</v>
      </c>
      <c r="H127" s="81">
        <v>0.3</v>
      </c>
      <c r="I127" s="81">
        <v>32.700000000000003</v>
      </c>
      <c r="J127" s="83">
        <f>I127*4+H127*9+G127*4</f>
        <v>142.5</v>
      </c>
      <c r="K127" s="68"/>
    </row>
    <row r="128" spans="2:11" customFormat="1">
      <c r="B128" s="167"/>
      <c r="C128" s="169" t="s">
        <v>75</v>
      </c>
      <c r="D128" s="169"/>
      <c r="E128" s="95">
        <v>585</v>
      </c>
      <c r="F128" s="96">
        <v>99</v>
      </c>
      <c r="G128" s="97">
        <f>SUM(G123:G127)</f>
        <v>17.78</v>
      </c>
      <c r="H128" s="97">
        <f>SUM(H123:H127)</f>
        <v>17.46</v>
      </c>
      <c r="I128" s="97">
        <f>SUM(I123:I127)</f>
        <v>96.19</v>
      </c>
      <c r="J128" s="97">
        <f>SUM(J123:J127)</f>
        <v>632.78</v>
      </c>
      <c r="K128" s="98"/>
    </row>
    <row r="129" spans="1:258">
      <c r="B129" s="94"/>
      <c r="C129" s="77" t="s">
        <v>78</v>
      </c>
      <c r="D129" s="79" t="s">
        <v>83</v>
      </c>
      <c r="E129" s="77">
        <v>10</v>
      </c>
      <c r="F129" s="96"/>
      <c r="G129" s="83">
        <v>0.08</v>
      </c>
      <c r="H129" s="83">
        <v>7.25</v>
      </c>
      <c r="I129" s="83">
        <v>0.13</v>
      </c>
      <c r="J129" s="83">
        <v>66.09</v>
      </c>
      <c r="K129" s="98"/>
    </row>
    <row r="130" spans="1:258" ht="15" customHeight="1">
      <c r="B130" s="167" t="s">
        <v>7</v>
      </c>
      <c r="C130" s="118" t="s">
        <v>126</v>
      </c>
      <c r="D130" s="143" t="s">
        <v>127</v>
      </c>
      <c r="E130" s="130">
        <v>90</v>
      </c>
      <c r="F130" s="103"/>
      <c r="G130" s="118">
        <v>10.39</v>
      </c>
      <c r="H130" s="118">
        <v>8.8699999999999992</v>
      </c>
      <c r="I130" s="118">
        <v>1.76</v>
      </c>
      <c r="J130" s="118">
        <v>128.52000000000001</v>
      </c>
    </row>
    <row r="131" spans="1:258">
      <c r="B131" s="167"/>
      <c r="C131" s="130" t="s">
        <v>128</v>
      </c>
      <c r="D131" s="143" t="s">
        <v>129</v>
      </c>
      <c r="E131" s="144">
        <v>155</v>
      </c>
      <c r="F131" s="103"/>
      <c r="G131" s="145">
        <v>3.24</v>
      </c>
      <c r="H131" s="145">
        <v>6.82</v>
      </c>
      <c r="I131" s="145">
        <v>22.25</v>
      </c>
      <c r="J131" s="145">
        <v>163.78</v>
      </c>
    </row>
    <row r="132" spans="1:258" s="85" customFormat="1" ht="17.25" customHeight="1">
      <c r="A132" s="82"/>
      <c r="B132" s="167"/>
      <c r="C132" s="77" t="s">
        <v>88</v>
      </c>
      <c r="D132" s="79" t="s">
        <v>89</v>
      </c>
      <c r="E132" s="127" t="s">
        <v>90</v>
      </c>
      <c r="F132" s="92"/>
      <c r="G132" s="128">
        <v>0.06</v>
      </c>
      <c r="H132" s="128">
        <v>0.01</v>
      </c>
      <c r="I132" s="128">
        <v>11.19</v>
      </c>
      <c r="J132" s="128">
        <v>46.28</v>
      </c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  <c r="BA132" s="84"/>
      <c r="BB132" s="84"/>
      <c r="BC132" s="84"/>
      <c r="BD132" s="84"/>
      <c r="BE132" s="84"/>
      <c r="BF132" s="84"/>
      <c r="BG132" s="84"/>
      <c r="BH132" s="84"/>
      <c r="BI132" s="84"/>
      <c r="BJ132" s="84"/>
      <c r="BK132" s="84"/>
      <c r="BL132" s="84"/>
      <c r="BM132" s="84"/>
      <c r="BN132" s="84"/>
      <c r="BO132" s="84"/>
      <c r="BP132" s="84"/>
      <c r="BQ132" s="84"/>
      <c r="BR132" s="84"/>
      <c r="BS132" s="84"/>
      <c r="BT132" s="84"/>
      <c r="BU132" s="84"/>
      <c r="BV132" s="84"/>
      <c r="BW132" s="84"/>
      <c r="BX132" s="84"/>
      <c r="BY132" s="84"/>
      <c r="BZ132" s="84"/>
      <c r="CA132" s="84"/>
      <c r="CB132" s="84"/>
      <c r="CC132" s="84"/>
      <c r="CD132" s="84"/>
      <c r="CE132" s="84"/>
      <c r="CF132" s="84"/>
      <c r="CG132" s="84"/>
      <c r="CH132" s="84"/>
      <c r="CI132" s="84"/>
      <c r="CJ132" s="84"/>
      <c r="CK132" s="84"/>
      <c r="CL132" s="84"/>
      <c r="CM132" s="84"/>
      <c r="CN132" s="84"/>
      <c r="CO132" s="84"/>
      <c r="CP132" s="84"/>
      <c r="CQ132" s="84"/>
      <c r="CR132" s="84"/>
      <c r="CS132" s="84"/>
      <c r="CT132" s="84"/>
      <c r="CU132" s="84"/>
      <c r="CV132" s="84"/>
      <c r="CW132" s="84"/>
      <c r="CX132" s="84"/>
      <c r="CY132" s="84"/>
      <c r="CZ132" s="84"/>
      <c r="DA132" s="84"/>
      <c r="DB132" s="84"/>
      <c r="DC132" s="84"/>
      <c r="DD132" s="84"/>
      <c r="DE132" s="84"/>
      <c r="DF132" s="84"/>
      <c r="DG132" s="84"/>
      <c r="DH132" s="84"/>
      <c r="DI132" s="84"/>
      <c r="DJ132" s="84"/>
      <c r="DK132" s="84"/>
      <c r="DL132" s="84"/>
      <c r="DM132" s="84"/>
      <c r="DN132" s="84"/>
      <c r="DO132" s="84"/>
      <c r="DP132" s="84"/>
      <c r="DQ132" s="84"/>
      <c r="DR132" s="84"/>
      <c r="DS132" s="84"/>
      <c r="DT132" s="84"/>
      <c r="DU132" s="84"/>
      <c r="DV132" s="84"/>
      <c r="DW132" s="84"/>
      <c r="DX132" s="84"/>
      <c r="DY132" s="84"/>
      <c r="DZ132" s="84"/>
      <c r="EA132" s="84"/>
      <c r="EB132" s="84"/>
      <c r="EC132" s="84"/>
      <c r="ED132" s="84"/>
      <c r="EE132" s="84"/>
      <c r="EF132" s="84"/>
      <c r="EG132" s="84"/>
      <c r="EH132" s="84"/>
      <c r="EI132" s="84"/>
      <c r="EJ132" s="84"/>
      <c r="EK132" s="84"/>
      <c r="EL132" s="84"/>
      <c r="EM132" s="84"/>
      <c r="EN132" s="84"/>
      <c r="EO132" s="84"/>
      <c r="EP132" s="84"/>
      <c r="EQ132" s="84"/>
      <c r="ER132" s="84"/>
      <c r="ES132" s="84"/>
      <c r="ET132" s="84"/>
      <c r="EU132" s="84"/>
      <c r="EV132" s="84"/>
      <c r="EW132" s="84"/>
      <c r="EX132" s="84"/>
      <c r="EY132" s="84"/>
      <c r="EZ132" s="84"/>
      <c r="FA132" s="84"/>
      <c r="FB132" s="84"/>
      <c r="FC132" s="84"/>
      <c r="FD132" s="84"/>
      <c r="FE132" s="84"/>
      <c r="FF132" s="84"/>
      <c r="FG132" s="84"/>
      <c r="FH132" s="84"/>
      <c r="FI132" s="84"/>
      <c r="FJ132" s="84"/>
      <c r="FK132" s="84"/>
      <c r="FL132" s="84"/>
      <c r="FM132" s="84"/>
      <c r="FN132" s="84"/>
      <c r="FO132" s="84"/>
      <c r="FP132" s="84"/>
      <c r="FQ132" s="84"/>
      <c r="FR132" s="84"/>
      <c r="FS132" s="84"/>
      <c r="FT132" s="84"/>
      <c r="FU132" s="84"/>
      <c r="FV132" s="84"/>
      <c r="FW132" s="84"/>
      <c r="FX132" s="84"/>
      <c r="FY132" s="84"/>
      <c r="FZ132" s="84"/>
      <c r="GA132" s="84"/>
      <c r="GB132" s="84"/>
      <c r="GC132" s="84"/>
      <c r="GD132" s="84"/>
      <c r="GE132" s="84"/>
      <c r="GF132" s="84"/>
      <c r="GG132" s="84"/>
      <c r="GH132" s="84"/>
      <c r="GI132" s="84"/>
      <c r="GJ132" s="84"/>
      <c r="GK132" s="84"/>
      <c r="GL132" s="84"/>
      <c r="GM132" s="84"/>
      <c r="GN132" s="84"/>
      <c r="GO132" s="84"/>
      <c r="GP132" s="84"/>
      <c r="GQ132" s="84"/>
      <c r="GR132" s="84"/>
      <c r="GS132" s="84"/>
      <c r="GT132" s="84"/>
      <c r="GU132" s="84"/>
      <c r="GV132" s="84"/>
      <c r="GW132" s="84"/>
      <c r="GX132" s="84"/>
      <c r="GY132" s="84"/>
      <c r="GZ132" s="84"/>
      <c r="HA132" s="84"/>
      <c r="HB132" s="84"/>
      <c r="HC132" s="84"/>
      <c r="HD132" s="84"/>
      <c r="HE132" s="84"/>
      <c r="HF132" s="84"/>
      <c r="HG132" s="84"/>
      <c r="HH132" s="84"/>
      <c r="HI132" s="84"/>
      <c r="HJ132" s="84"/>
      <c r="HK132" s="84"/>
      <c r="HL132" s="84"/>
      <c r="HM132" s="84"/>
      <c r="HN132" s="84"/>
      <c r="HO132" s="84"/>
      <c r="HP132" s="84"/>
      <c r="HQ132" s="84"/>
      <c r="HR132" s="84"/>
      <c r="HS132" s="84"/>
      <c r="HT132" s="84"/>
      <c r="HU132" s="84"/>
      <c r="HV132" s="84"/>
      <c r="HW132" s="84"/>
      <c r="HX132" s="84"/>
      <c r="HY132" s="84"/>
      <c r="HZ132" s="84"/>
      <c r="IA132" s="84"/>
      <c r="IB132" s="84"/>
      <c r="IC132" s="84"/>
      <c r="ID132" s="84"/>
      <c r="IE132" s="84"/>
      <c r="IF132" s="84"/>
      <c r="IG132" s="84"/>
      <c r="IH132" s="84"/>
      <c r="II132" s="84"/>
      <c r="IJ132" s="84"/>
      <c r="IK132" s="84"/>
      <c r="IL132" s="84"/>
      <c r="IM132" s="84"/>
      <c r="IN132" s="84"/>
      <c r="IO132" s="84"/>
      <c r="IP132" s="84"/>
      <c r="IQ132" s="84"/>
      <c r="IR132" s="84"/>
      <c r="IS132" s="84"/>
      <c r="IT132" s="84"/>
      <c r="IU132" s="84"/>
      <c r="IV132" s="84"/>
      <c r="IW132" s="84"/>
      <c r="IX132" s="84"/>
    </row>
    <row r="133" spans="1:258">
      <c r="B133" s="167"/>
      <c r="C133" s="83"/>
      <c r="D133" s="79" t="s">
        <v>72</v>
      </c>
      <c r="E133" s="77">
        <v>30</v>
      </c>
      <c r="F133" s="86"/>
      <c r="G133" s="83">
        <v>2.37</v>
      </c>
      <c r="H133" s="88">
        <v>0.3</v>
      </c>
      <c r="I133" s="83">
        <v>14.49</v>
      </c>
      <c r="J133" s="88">
        <v>70.5</v>
      </c>
    </row>
    <row r="134" spans="1:258">
      <c r="B134" s="167"/>
      <c r="C134" s="77" t="s">
        <v>73</v>
      </c>
      <c r="D134" s="79" t="s">
        <v>77</v>
      </c>
      <c r="E134" s="77">
        <v>100</v>
      </c>
      <c r="F134" s="86"/>
      <c r="G134" s="88">
        <v>0.4</v>
      </c>
      <c r="H134" s="88">
        <v>0.4</v>
      </c>
      <c r="I134" s="88">
        <v>9.8000000000000007</v>
      </c>
      <c r="J134" s="77">
        <v>47</v>
      </c>
    </row>
    <row r="135" spans="1:258" ht="15" customHeight="1">
      <c r="B135" s="167"/>
      <c r="C135" s="169" t="s">
        <v>75</v>
      </c>
      <c r="D135" s="169"/>
      <c r="E135" s="95">
        <v>575</v>
      </c>
      <c r="F135" s="96">
        <v>99</v>
      </c>
      <c r="G135" s="97">
        <f>SUM(G129:G134)</f>
        <v>16.54</v>
      </c>
      <c r="H135" s="97">
        <f>SUM(H129:H134)</f>
        <v>23.65</v>
      </c>
      <c r="I135" s="97">
        <f>SUM(I129:I134)</f>
        <v>59.620000000000005</v>
      </c>
      <c r="J135" s="97">
        <f>SUM(J129:J134)</f>
        <v>522.16999999999996</v>
      </c>
      <c r="K135" s="98"/>
      <c r="M135" s="98"/>
    </row>
    <row r="136" spans="1:258">
      <c r="B136" s="146"/>
      <c r="C136" s="147"/>
      <c r="D136" s="148"/>
      <c r="E136" s="77"/>
      <c r="F136" s="149"/>
      <c r="G136" s="83"/>
      <c r="H136" s="83"/>
      <c r="I136" s="83"/>
      <c r="J136" s="83"/>
    </row>
    <row r="137" spans="1:258" ht="15.6" customHeight="1">
      <c r="B137" s="170"/>
      <c r="C137" s="170"/>
      <c r="D137" s="170"/>
      <c r="E137" s="167" t="s">
        <v>6</v>
      </c>
      <c r="F137" s="87"/>
      <c r="G137" s="167" t="s">
        <v>5</v>
      </c>
      <c r="H137" s="167"/>
      <c r="I137" s="167"/>
      <c r="J137" s="167" t="s">
        <v>4</v>
      </c>
    </row>
    <row r="138" spans="1:258" ht="30.75" customHeight="1">
      <c r="B138" s="170"/>
      <c r="C138" s="170"/>
      <c r="D138" s="170"/>
      <c r="E138" s="167"/>
      <c r="G138" s="87" t="s">
        <v>3</v>
      </c>
      <c r="H138" s="87" t="s">
        <v>2</v>
      </c>
      <c r="I138" s="87" t="s">
        <v>1</v>
      </c>
      <c r="J138" s="167"/>
    </row>
    <row r="139" spans="1:258" s="151" customFormat="1" ht="19.350000000000001" customHeight="1">
      <c r="A139" s="64"/>
      <c r="B139" s="168" t="s">
        <v>75</v>
      </c>
      <c r="C139" s="168"/>
      <c r="D139" s="168"/>
      <c r="E139" s="150">
        <f>E17+E22+E28+E35+E42+E49+E49+E67+E73+E55+E60+E79+E85+E91+E97+E103+E110+E116+E122+E128+E135</f>
        <v>12170</v>
      </c>
      <c r="F139" s="150"/>
      <c r="G139" s="150">
        <f>G17+G22+G28+G35+G42+G49+G49+G67+G73+G55+G60+G79+G85+G91+G97+G103+G110+G116+G122+G128+G135</f>
        <v>445.79</v>
      </c>
      <c r="H139" s="150">
        <f>H17+H22+H28+H35+H42+H49+H49+H67+H73+H55+H60+H79+H85+H91+H97+H103+H110+H116+H122+H128+H135</f>
        <v>400.13999999999993</v>
      </c>
      <c r="I139" s="150">
        <f>I17+I22+I28+I35+I42+I49+I49+I67+I73+I55+I60+I79+I85+I91+I97+I103+I110+I116+I122+I128+I135</f>
        <v>1756.35</v>
      </c>
      <c r="J139" s="150">
        <f>J17+J22+J28+J35+J42+J49+J49+J67+J73+J55+J60+J79+J85+J91+J97+J103+J110+J116+J122+J128+J135</f>
        <v>12134.538000000002</v>
      </c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  <c r="AW139" s="64"/>
      <c r="AX139" s="64"/>
      <c r="AY139" s="64"/>
      <c r="AZ139" s="64"/>
      <c r="BA139" s="64"/>
      <c r="BB139" s="64"/>
      <c r="BC139" s="64"/>
      <c r="BD139" s="64"/>
      <c r="BE139" s="64"/>
      <c r="BF139" s="64"/>
      <c r="BG139" s="64"/>
      <c r="BH139" s="64"/>
      <c r="BI139" s="64"/>
      <c r="BJ139" s="64"/>
      <c r="BK139" s="64"/>
      <c r="BL139" s="64"/>
      <c r="BM139" s="64"/>
      <c r="BN139" s="64"/>
      <c r="BO139" s="64"/>
      <c r="BP139" s="64"/>
      <c r="BQ139" s="64"/>
      <c r="BR139" s="64"/>
      <c r="BS139" s="64"/>
      <c r="BT139" s="64"/>
      <c r="BU139" s="64"/>
      <c r="BV139" s="64"/>
      <c r="BW139" s="64"/>
      <c r="BX139" s="64"/>
      <c r="BY139" s="64"/>
      <c r="BZ139" s="64"/>
      <c r="CA139" s="64"/>
      <c r="CB139" s="64"/>
      <c r="CC139" s="64"/>
      <c r="CD139" s="64"/>
      <c r="CE139" s="64"/>
      <c r="CF139" s="64"/>
      <c r="CG139" s="64"/>
      <c r="CH139" s="64"/>
      <c r="CI139" s="64"/>
      <c r="CJ139" s="64"/>
      <c r="CK139" s="64"/>
      <c r="CL139" s="64"/>
      <c r="CM139" s="64"/>
      <c r="CN139" s="64"/>
      <c r="CO139" s="64"/>
      <c r="CP139" s="64"/>
      <c r="CQ139" s="64"/>
      <c r="CR139" s="64"/>
      <c r="CS139" s="64"/>
      <c r="CT139" s="64"/>
      <c r="CU139" s="64"/>
      <c r="CV139" s="64"/>
      <c r="CW139" s="64"/>
      <c r="CX139" s="64"/>
      <c r="CY139" s="64"/>
      <c r="CZ139" s="64"/>
      <c r="DA139" s="64"/>
      <c r="DB139" s="64"/>
      <c r="DC139" s="64"/>
      <c r="DD139" s="64"/>
      <c r="DE139" s="64"/>
      <c r="DF139" s="64"/>
      <c r="DG139" s="64"/>
      <c r="DH139" s="64"/>
      <c r="DI139" s="64"/>
      <c r="DJ139" s="64"/>
      <c r="DK139" s="64"/>
      <c r="DL139" s="64"/>
      <c r="DM139" s="64"/>
      <c r="DN139" s="64"/>
      <c r="DO139" s="64"/>
      <c r="DP139" s="64"/>
      <c r="DQ139" s="64"/>
      <c r="DR139" s="64"/>
      <c r="DS139" s="64"/>
      <c r="DT139" s="64"/>
      <c r="DU139" s="64"/>
      <c r="DV139" s="64"/>
      <c r="DW139" s="64"/>
      <c r="DX139" s="64"/>
      <c r="DY139" s="64"/>
      <c r="DZ139" s="64"/>
      <c r="EA139" s="64"/>
      <c r="EB139" s="64"/>
      <c r="EC139" s="64"/>
      <c r="ED139" s="64"/>
      <c r="EE139" s="64"/>
      <c r="EF139" s="64"/>
      <c r="EG139" s="64"/>
      <c r="EH139" s="64"/>
      <c r="EI139" s="64"/>
      <c r="EJ139" s="64"/>
      <c r="EK139" s="64"/>
      <c r="EL139" s="64"/>
      <c r="EM139" s="64"/>
      <c r="EN139" s="64"/>
      <c r="EO139" s="64"/>
      <c r="EP139" s="64"/>
      <c r="EQ139" s="64"/>
      <c r="ER139" s="64"/>
      <c r="ES139" s="64"/>
      <c r="ET139" s="64"/>
      <c r="EU139" s="64"/>
      <c r="EV139" s="64"/>
      <c r="EW139" s="64"/>
      <c r="EX139" s="64"/>
      <c r="EY139" s="64"/>
      <c r="EZ139" s="64"/>
      <c r="FA139" s="64"/>
      <c r="FB139" s="64"/>
      <c r="FC139" s="64"/>
      <c r="FD139" s="64"/>
      <c r="FE139" s="64"/>
      <c r="FF139" s="64"/>
      <c r="FG139" s="64"/>
      <c r="FH139" s="64"/>
      <c r="FI139" s="64"/>
      <c r="FJ139" s="64"/>
      <c r="FK139" s="64"/>
      <c r="FL139" s="64"/>
      <c r="FM139" s="64"/>
      <c r="FN139" s="64"/>
      <c r="FO139" s="64"/>
      <c r="FP139" s="64"/>
      <c r="FQ139" s="64"/>
      <c r="FR139" s="64"/>
      <c r="FS139" s="64"/>
      <c r="FT139" s="64"/>
      <c r="FU139" s="64"/>
      <c r="FV139" s="64"/>
      <c r="FW139" s="64"/>
      <c r="FX139" s="64"/>
      <c r="FY139" s="64"/>
      <c r="FZ139" s="64"/>
      <c r="GA139" s="64"/>
      <c r="GB139" s="64"/>
      <c r="GC139" s="64"/>
      <c r="GD139" s="64"/>
      <c r="GE139" s="64"/>
      <c r="GF139" s="64"/>
      <c r="GG139" s="64"/>
      <c r="GH139" s="64"/>
      <c r="GI139" s="64"/>
      <c r="GJ139" s="64"/>
      <c r="GK139" s="64"/>
      <c r="GL139" s="64"/>
      <c r="GM139" s="64"/>
      <c r="GN139" s="64"/>
      <c r="GO139" s="64"/>
      <c r="GP139" s="64"/>
      <c r="GQ139" s="64"/>
      <c r="GR139" s="64"/>
      <c r="GS139" s="64"/>
      <c r="GT139" s="64"/>
      <c r="GU139" s="64"/>
      <c r="GV139" s="64"/>
      <c r="GW139" s="64"/>
      <c r="GX139" s="64"/>
      <c r="GY139" s="64"/>
      <c r="GZ139" s="64"/>
      <c r="HA139" s="64"/>
      <c r="HB139" s="64"/>
      <c r="HC139" s="64"/>
      <c r="HD139" s="64"/>
      <c r="HE139" s="64"/>
      <c r="HF139" s="64"/>
      <c r="HG139" s="64"/>
      <c r="HH139" s="64"/>
      <c r="HI139" s="64"/>
      <c r="HJ139" s="64"/>
      <c r="HK139" s="64"/>
      <c r="HL139" s="64"/>
      <c r="HM139" s="64"/>
      <c r="HN139" s="64"/>
      <c r="HO139" s="64"/>
      <c r="HP139" s="64"/>
      <c r="HQ139" s="64"/>
      <c r="HR139" s="64"/>
      <c r="HS139" s="64"/>
      <c r="HT139" s="64"/>
      <c r="HU139" s="64"/>
      <c r="HV139" s="64"/>
      <c r="HW139" s="64"/>
      <c r="HX139" s="64"/>
      <c r="HY139" s="64"/>
      <c r="HZ139" s="64"/>
      <c r="IA139" s="64"/>
      <c r="IB139" s="64"/>
      <c r="IC139" s="64"/>
      <c r="ID139" s="64"/>
      <c r="IE139" s="64"/>
      <c r="IF139" s="64"/>
      <c r="IG139" s="64"/>
      <c r="IH139" s="64"/>
      <c r="II139" s="64"/>
      <c r="IJ139" s="64"/>
      <c r="IK139" s="64"/>
      <c r="IL139" s="64"/>
      <c r="IM139" s="64"/>
      <c r="IN139" s="64"/>
      <c r="IO139" s="64"/>
      <c r="IP139" s="64"/>
      <c r="IQ139" s="64"/>
      <c r="IR139" s="64"/>
      <c r="IS139" s="64"/>
      <c r="IT139" s="64"/>
      <c r="IU139" s="64"/>
      <c r="IV139" s="64"/>
      <c r="IW139" s="64"/>
      <c r="IX139" s="64"/>
    </row>
    <row r="140" spans="1:258" s="151" customFormat="1" ht="15" customHeight="1">
      <c r="A140" s="64"/>
      <c r="B140" s="168" t="s">
        <v>130</v>
      </c>
      <c r="C140" s="168"/>
      <c r="D140" s="168"/>
      <c r="E140" s="127">
        <f>E139/20</f>
        <v>608.5</v>
      </c>
      <c r="F140" s="128"/>
      <c r="G140" s="128">
        <f>G139/20</f>
        <v>22.2895</v>
      </c>
      <c r="H140" s="128">
        <f>H139/20</f>
        <v>20.006999999999998</v>
      </c>
      <c r="I140" s="128">
        <f>I139/20</f>
        <v>87.817499999999995</v>
      </c>
      <c r="J140" s="128">
        <f>J139/20</f>
        <v>606.72690000000011</v>
      </c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64"/>
      <c r="BI140" s="64"/>
      <c r="BJ140" s="64"/>
      <c r="BK140" s="64"/>
      <c r="BL140" s="64"/>
      <c r="BM140" s="64"/>
      <c r="BN140" s="64"/>
      <c r="BO140" s="64"/>
      <c r="BP140" s="64"/>
      <c r="BQ140" s="64"/>
      <c r="BR140" s="64"/>
      <c r="BS140" s="64"/>
      <c r="BT140" s="64"/>
      <c r="BU140" s="64"/>
      <c r="BV140" s="64"/>
      <c r="BW140" s="64"/>
      <c r="BX140" s="64"/>
      <c r="BY140" s="64"/>
      <c r="BZ140" s="64"/>
      <c r="CA140" s="64"/>
      <c r="CB140" s="64"/>
      <c r="CC140" s="64"/>
      <c r="CD140" s="64"/>
      <c r="CE140" s="64"/>
      <c r="CF140" s="64"/>
      <c r="CG140" s="64"/>
      <c r="CH140" s="64"/>
      <c r="CI140" s="64"/>
      <c r="CJ140" s="64"/>
      <c r="CK140" s="64"/>
      <c r="CL140" s="64"/>
      <c r="CM140" s="64"/>
      <c r="CN140" s="64"/>
      <c r="CO140" s="64"/>
      <c r="CP140" s="64"/>
      <c r="CQ140" s="64"/>
      <c r="CR140" s="64"/>
      <c r="CS140" s="64"/>
      <c r="CT140" s="64"/>
      <c r="CU140" s="64"/>
      <c r="CV140" s="64"/>
      <c r="CW140" s="64"/>
      <c r="CX140" s="64"/>
      <c r="CY140" s="64"/>
      <c r="CZ140" s="64"/>
      <c r="DA140" s="64"/>
      <c r="DB140" s="64"/>
      <c r="DC140" s="64"/>
      <c r="DD140" s="64"/>
      <c r="DE140" s="64"/>
      <c r="DF140" s="64"/>
      <c r="DG140" s="64"/>
      <c r="DH140" s="64"/>
      <c r="DI140" s="64"/>
      <c r="DJ140" s="64"/>
      <c r="DK140" s="64"/>
      <c r="DL140" s="64"/>
      <c r="DM140" s="64"/>
      <c r="DN140" s="64"/>
      <c r="DO140" s="64"/>
      <c r="DP140" s="64"/>
      <c r="DQ140" s="64"/>
      <c r="DR140" s="64"/>
      <c r="DS140" s="64"/>
      <c r="DT140" s="64"/>
      <c r="DU140" s="64"/>
      <c r="DV140" s="64"/>
      <c r="DW140" s="64"/>
      <c r="DX140" s="64"/>
      <c r="DY140" s="64"/>
      <c r="DZ140" s="64"/>
      <c r="EA140" s="64"/>
      <c r="EB140" s="64"/>
      <c r="EC140" s="64"/>
      <c r="ED140" s="64"/>
      <c r="EE140" s="64"/>
      <c r="EF140" s="64"/>
      <c r="EG140" s="64"/>
      <c r="EH140" s="64"/>
      <c r="EI140" s="64"/>
      <c r="EJ140" s="64"/>
      <c r="EK140" s="64"/>
      <c r="EL140" s="64"/>
      <c r="EM140" s="64"/>
      <c r="EN140" s="64"/>
      <c r="EO140" s="64"/>
      <c r="EP140" s="64"/>
      <c r="EQ140" s="64"/>
      <c r="ER140" s="64"/>
      <c r="ES140" s="64"/>
      <c r="ET140" s="64"/>
      <c r="EU140" s="64"/>
      <c r="EV140" s="64"/>
      <c r="EW140" s="64"/>
      <c r="EX140" s="64"/>
      <c r="EY140" s="64"/>
      <c r="EZ140" s="64"/>
      <c r="FA140" s="64"/>
      <c r="FB140" s="64"/>
      <c r="FC140" s="64"/>
      <c r="FD140" s="64"/>
      <c r="FE140" s="64"/>
      <c r="FF140" s="64"/>
      <c r="FG140" s="64"/>
      <c r="FH140" s="64"/>
      <c r="FI140" s="64"/>
      <c r="FJ140" s="64"/>
      <c r="FK140" s="64"/>
      <c r="FL140" s="64"/>
      <c r="FM140" s="64"/>
      <c r="FN140" s="64"/>
      <c r="FO140" s="64"/>
      <c r="FP140" s="64"/>
      <c r="FQ140" s="64"/>
      <c r="FR140" s="64"/>
      <c r="FS140" s="64"/>
      <c r="FT140" s="64"/>
      <c r="FU140" s="64"/>
      <c r="FV140" s="64"/>
      <c r="FW140" s="64"/>
      <c r="FX140" s="64"/>
      <c r="FY140" s="64"/>
      <c r="FZ140" s="64"/>
      <c r="GA140" s="64"/>
      <c r="GB140" s="64"/>
      <c r="GC140" s="64"/>
      <c r="GD140" s="64"/>
      <c r="GE140" s="64"/>
      <c r="GF140" s="64"/>
      <c r="GG140" s="64"/>
      <c r="GH140" s="64"/>
      <c r="GI140" s="64"/>
      <c r="GJ140" s="64"/>
      <c r="GK140" s="64"/>
      <c r="GL140" s="64"/>
      <c r="GM140" s="64"/>
      <c r="GN140" s="64"/>
      <c r="GO140" s="64"/>
      <c r="GP140" s="64"/>
      <c r="GQ140" s="64"/>
      <c r="GR140" s="64"/>
      <c r="GS140" s="64"/>
      <c r="GT140" s="64"/>
      <c r="GU140" s="64"/>
      <c r="GV140" s="64"/>
      <c r="GW140" s="64"/>
      <c r="GX140" s="64"/>
      <c r="GY140" s="64"/>
      <c r="GZ140" s="64"/>
      <c r="HA140" s="64"/>
      <c r="HB140" s="64"/>
      <c r="HC140" s="64"/>
      <c r="HD140" s="64"/>
      <c r="HE140" s="64"/>
      <c r="HF140" s="64"/>
      <c r="HG140" s="64"/>
      <c r="HH140" s="64"/>
      <c r="HI140" s="64"/>
      <c r="HJ140" s="64"/>
      <c r="HK140" s="64"/>
      <c r="HL140" s="64"/>
      <c r="HM140" s="64"/>
      <c r="HN140" s="64"/>
      <c r="HO140" s="64"/>
      <c r="HP140" s="64"/>
      <c r="HQ140" s="64"/>
      <c r="HR140" s="64"/>
      <c r="HS140" s="64"/>
      <c r="HT140" s="64"/>
      <c r="HU140" s="64"/>
      <c r="HV140" s="64"/>
      <c r="HW140" s="64"/>
      <c r="HX140" s="64"/>
      <c r="HY140" s="64"/>
      <c r="HZ140" s="64"/>
      <c r="IA140" s="64"/>
      <c r="IB140" s="64"/>
      <c r="IC140" s="64"/>
      <c r="ID140" s="64"/>
      <c r="IE140" s="64"/>
      <c r="IF140" s="64"/>
      <c r="IG140" s="64"/>
      <c r="IH140" s="64"/>
      <c r="II140" s="64"/>
      <c r="IJ140" s="64"/>
      <c r="IK140" s="64"/>
      <c r="IL140" s="64"/>
      <c r="IM140" s="64"/>
      <c r="IN140" s="64"/>
      <c r="IO140" s="64"/>
      <c r="IP140" s="64"/>
      <c r="IQ140" s="64"/>
      <c r="IR140" s="64"/>
      <c r="IS140" s="64"/>
      <c r="IT140" s="64"/>
      <c r="IU140" s="64"/>
      <c r="IV140" s="64"/>
      <c r="IW140" s="64"/>
      <c r="IX140" s="64"/>
    </row>
    <row r="141" spans="1:258" s="151" customFormat="1" ht="15" customHeight="1">
      <c r="A141" s="64"/>
      <c r="B141" s="168" t="s">
        <v>131</v>
      </c>
      <c r="C141" s="168"/>
      <c r="D141" s="168"/>
      <c r="E141" s="152"/>
      <c r="F141" s="152"/>
      <c r="G141" s="153">
        <f>G140/77*100</f>
        <v>28.947402597402601</v>
      </c>
      <c r="H141" s="153">
        <f>H140/79*100</f>
        <v>25.3253164556962</v>
      </c>
      <c r="I141" s="153">
        <f>I140/335*100</f>
        <v>26.214179104477608</v>
      </c>
      <c r="J141" s="153">
        <f>J140/2350*100</f>
        <v>25.818165957446816</v>
      </c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  <c r="AW141" s="64"/>
      <c r="AX141" s="64"/>
      <c r="AY141" s="64"/>
      <c r="AZ141" s="64"/>
      <c r="BA141" s="64"/>
      <c r="BB141" s="64"/>
      <c r="BC141" s="64"/>
      <c r="BD141" s="64"/>
      <c r="BE141" s="64"/>
      <c r="BF141" s="64"/>
      <c r="BG141" s="64"/>
      <c r="BH141" s="64"/>
      <c r="BI141" s="64"/>
      <c r="BJ141" s="64"/>
      <c r="BK141" s="64"/>
      <c r="BL141" s="64"/>
      <c r="BM141" s="64"/>
      <c r="BN141" s="64"/>
      <c r="BO141" s="64"/>
      <c r="BP141" s="64"/>
      <c r="BQ141" s="64"/>
      <c r="BR141" s="64"/>
      <c r="BS141" s="64"/>
      <c r="BT141" s="64"/>
      <c r="BU141" s="64"/>
      <c r="BV141" s="64"/>
      <c r="BW141" s="64"/>
      <c r="BX141" s="64"/>
      <c r="BY141" s="64"/>
      <c r="BZ141" s="64"/>
      <c r="CA141" s="64"/>
      <c r="CB141" s="64"/>
      <c r="CC141" s="64"/>
      <c r="CD141" s="64"/>
      <c r="CE141" s="64"/>
      <c r="CF141" s="64"/>
      <c r="CG141" s="64"/>
      <c r="CH141" s="64"/>
      <c r="CI141" s="64"/>
      <c r="CJ141" s="64"/>
      <c r="CK141" s="64"/>
      <c r="CL141" s="64"/>
      <c r="CM141" s="64"/>
      <c r="CN141" s="64"/>
      <c r="CO141" s="64"/>
      <c r="CP141" s="64"/>
      <c r="CQ141" s="64"/>
      <c r="CR141" s="64"/>
      <c r="CS141" s="64"/>
      <c r="CT141" s="64"/>
      <c r="CU141" s="64"/>
      <c r="CV141" s="64"/>
      <c r="CW141" s="64"/>
      <c r="CX141" s="64"/>
      <c r="CY141" s="64"/>
      <c r="CZ141" s="64"/>
      <c r="DA141" s="64"/>
      <c r="DB141" s="64"/>
      <c r="DC141" s="64"/>
      <c r="DD141" s="64"/>
      <c r="DE141" s="64"/>
      <c r="DF141" s="64"/>
      <c r="DG141" s="64"/>
      <c r="DH141" s="64"/>
      <c r="DI141" s="64"/>
      <c r="DJ141" s="64"/>
      <c r="DK141" s="64"/>
      <c r="DL141" s="64"/>
      <c r="DM141" s="64"/>
      <c r="DN141" s="64"/>
      <c r="DO141" s="64"/>
      <c r="DP141" s="64"/>
      <c r="DQ141" s="64"/>
      <c r="DR141" s="64"/>
      <c r="DS141" s="64"/>
      <c r="DT141" s="64"/>
      <c r="DU141" s="64"/>
      <c r="DV141" s="64"/>
      <c r="DW141" s="64"/>
      <c r="DX141" s="64"/>
      <c r="DY141" s="64"/>
      <c r="DZ141" s="64"/>
      <c r="EA141" s="64"/>
      <c r="EB141" s="64"/>
      <c r="EC141" s="64"/>
      <c r="ED141" s="64"/>
      <c r="EE141" s="64"/>
      <c r="EF141" s="64"/>
      <c r="EG141" s="64"/>
      <c r="EH141" s="64"/>
      <c r="EI141" s="64"/>
      <c r="EJ141" s="64"/>
      <c r="EK141" s="64"/>
      <c r="EL141" s="64"/>
      <c r="EM141" s="64"/>
      <c r="EN141" s="64"/>
      <c r="EO141" s="64"/>
      <c r="EP141" s="64"/>
      <c r="EQ141" s="64"/>
      <c r="ER141" s="64"/>
      <c r="ES141" s="64"/>
      <c r="ET141" s="64"/>
      <c r="EU141" s="64"/>
      <c r="EV141" s="64"/>
      <c r="EW141" s="64"/>
      <c r="EX141" s="64"/>
      <c r="EY141" s="64"/>
      <c r="EZ141" s="64"/>
      <c r="FA141" s="64"/>
      <c r="FB141" s="64"/>
      <c r="FC141" s="64"/>
      <c r="FD141" s="64"/>
      <c r="FE141" s="64"/>
      <c r="FF141" s="64"/>
      <c r="FG141" s="64"/>
      <c r="FH141" s="64"/>
      <c r="FI141" s="64"/>
      <c r="FJ141" s="64"/>
      <c r="FK141" s="64"/>
      <c r="FL141" s="64"/>
      <c r="FM141" s="64"/>
      <c r="FN141" s="64"/>
      <c r="FO141" s="64"/>
      <c r="FP141" s="64"/>
      <c r="FQ141" s="64"/>
      <c r="FR141" s="64"/>
      <c r="FS141" s="64"/>
      <c r="FT141" s="64"/>
      <c r="FU141" s="64"/>
      <c r="FV141" s="64"/>
      <c r="FW141" s="64"/>
      <c r="FX141" s="64"/>
      <c r="FY141" s="64"/>
      <c r="FZ141" s="64"/>
      <c r="GA141" s="64"/>
      <c r="GB141" s="64"/>
      <c r="GC141" s="64"/>
      <c r="GD141" s="64"/>
      <c r="GE141" s="64"/>
      <c r="GF141" s="64"/>
      <c r="GG141" s="64"/>
      <c r="GH141" s="64"/>
      <c r="GI141" s="64"/>
      <c r="GJ141" s="64"/>
      <c r="GK141" s="64"/>
      <c r="GL141" s="64"/>
      <c r="GM141" s="64"/>
      <c r="GN141" s="64"/>
      <c r="GO141" s="64"/>
      <c r="GP141" s="64"/>
      <c r="GQ141" s="64"/>
      <c r="GR141" s="64"/>
      <c r="GS141" s="64"/>
      <c r="GT141" s="64"/>
      <c r="GU141" s="64"/>
      <c r="GV141" s="64"/>
      <c r="GW141" s="64"/>
      <c r="GX141" s="64"/>
      <c r="GY141" s="64"/>
      <c r="GZ141" s="64"/>
      <c r="HA141" s="64"/>
      <c r="HB141" s="64"/>
      <c r="HC141" s="64"/>
      <c r="HD141" s="64"/>
      <c r="HE141" s="64"/>
      <c r="HF141" s="64"/>
      <c r="HG141" s="64"/>
      <c r="HH141" s="64"/>
      <c r="HI141" s="64"/>
      <c r="HJ141" s="64"/>
      <c r="HK141" s="64"/>
      <c r="HL141" s="64"/>
      <c r="HM141" s="64"/>
      <c r="HN141" s="64"/>
      <c r="HO141" s="64"/>
      <c r="HP141" s="64"/>
      <c r="HQ141" s="64"/>
      <c r="HR141" s="64"/>
      <c r="HS141" s="64"/>
      <c r="HT141" s="64"/>
      <c r="HU141" s="64"/>
      <c r="HV141" s="64"/>
      <c r="HW141" s="64"/>
      <c r="HX141" s="64"/>
      <c r="HY141" s="64"/>
      <c r="HZ141" s="64"/>
      <c r="IA141" s="64"/>
      <c r="IB141" s="64"/>
      <c r="IC141" s="64"/>
      <c r="ID141" s="64"/>
      <c r="IE141" s="64"/>
      <c r="IF141" s="64"/>
      <c r="IG141" s="64"/>
      <c r="IH141" s="64"/>
      <c r="II141" s="64"/>
      <c r="IJ141" s="64"/>
      <c r="IK141" s="64"/>
      <c r="IL141" s="64"/>
      <c r="IM141" s="64"/>
      <c r="IN141" s="64"/>
      <c r="IO141" s="64"/>
      <c r="IP141" s="64"/>
      <c r="IQ141" s="64"/>
      <c r="IR141" s="64"/>
      <c r="IS141" s="64"/>
      <c r="IT141" s="64"/>
      <c r="IU141" s="64"/>
      <c r="IV141" s="64"/>
      <c r="IW141" s="64"/>
      <c r="IX141" s="64"/>
    </row>
    <row r="142" spans="1:258" s="151" customFormat="1" ht="15" customHeight="1">
      <c r="A142" s="64"/>
      <c r="B142" s="168" t="s">
        <v>132</v>
      </c>
      <c r="C142" s="168"/>
      <c r="D142" s="168"/>
      <c r="E142" s="87"/>
      <c r="F142" s="87"/>
      <c r="G142" s="77">
        <v>77</v>
      </c>
      <c r="H142" s="77">
        <v>79</v>
      </c>
      <c r="I142" s="77">
        <v>335</v>
      </c>
      <c r="J142" s="154">
        <v>2350</v>
      </c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64"/>
      <c r="BJ142" s="64"/>
      <c r="BK142" s="64"/>
      <c r="BL142" s="64"/>
      <c r="BM142" s="64"/>
      <c r="BN142" s="64"/>
      <c r="BO142" s="64"/>
      <c r="BP142" s="64"/>
      <c r="BQ142" s="64"/>
      <c r="BR142" s="64"/>
      <c r="BS142" s="64"/>
      <c r="BT142" s="64"/>
      <c r="BU142" s="64"/>
      <c r="BV142" s="64"/>
      <c r="BW142" s="64"/>
      <c r="BX142" s="64"/>
      <c r="BY142" s="64"/>
      <c r="BZ142" s="64"/>
      <c r="CA142" s="64"/>
      <c r="CB142" s="64"/>
      <c r="CC142" s="64"/>
      <c r="CD142" s="64"/>
      <c r="CE142" s="64"/>
      <c r="CF142" s="64"/>
      <c r="CG142" s="64"/>
      <c r="CH142" s="64"/>
      <c r="CI142" s="64"/>
      <c r="CJ142" s="64"/>
      <c r="CK142" s="64"/>
      <c r="CL142" s="64"/>
      <c r="CM142" s="64"/>
      <c r="CN142" s="64"/>
      <c r="CO142" s="64"/>
      <c r="CP142" s="64"/>
      <c r="CQ142" s="64"/>
      <c r="CR142" s="64"/>
      <c r="CS142" s="64"/>
      <c r="CT142" s="64"/>
      <c r="CU142" s="64"/>
      <c r="CV142" s="64"/>
      <c r="CW142" s="64"/>
      <c r="CX142" s="64"/>
      <c r="CY142" s="64"/>
      <c r="CZ142" s="64"/>
      <c r="DA142" s="64"/>
      <c r="DB142" s="64"/>
      <c r="DC142" s="64"/>
      <c r="DD142" s="64"/>
      <c r="DE142" s="64"/>
      <c r="DF142" s="64"/>
      <c r="DG142" s="64"/>
      <c r="DH142" s="64"/>
      <c r="DI142" s="64"/>
      <c r="DJ142" s="64"/>
      <c r="DK142" s="64"/>
      <c r="DL142" s="64"/>
      <c r="DM142" s="64"/>
      <c r="DN142" s="64"/>
      <c r="DO142" s="64"/>
      <c r="DP142" s="64"/>
      <c r="DQ142" s="64"/>
      <c r="DR142" s="64"/>
      <c r="DS142" s="64"/>
      <c r="DT142" s="64"/>
      <c r="DU142" s="64"/>
      <c r="DV142" s="64"/>
      <c r="DW142" s="64"/>
      <c r="DX142" s="64"/>
      <c r="DY142" s="64"/>
      <c r="DZ142" s="64"/>
      <c r="EA142" s="64"/>
      <c r="EB142" s="64"/>
      <c r="EC142" s="64"/>
      <c r="ED142" s="64"/>
      <c r="EE142" s="64"/>
      <c r="EF142" s="64"/>
      <c r="EG142" s="64"/>
      <c r="EH142" s="64"/>
      <c r="EI142" s="64"/>
      <c r="EJ142" s="64"/>
      <c r="EK142" s="64"/>
      <c r="EL142" s="64"/>
      <c r="EM142" s="64"/>
      <c r="EN142" s="64"/>
      <c r="EO142" s="64"/>
      <c r="EP142" s="64"/>
      <c r="EQ142" s="64"/>
      <c r="ER142" s="64"/>
      <c r="ES142" s="64"/>
      <c r="ET142" s="64"/>
      <c r="EU142" s="64"/>
      <c r="EV142" s="64"/>
      <c r="EW142" s="64"/>
      <c r="EX142" s="64"/>
      <c r="EY142" s="64"/>
      <c r="EZ142" s="64"/>
      <c r="FA142" s="64"/>
      <c r="FB142" s="64"/>
      <c r="FC142" s="64"/>
      <c r="FD142" s="64"/>
      <c r="FE142" s="64"/>
      <c r="FF142" s="64"/>
      <c r="FG142" s="64"/>
      <c r="FH142" s="64"/>
      <c r="FI142" s="64"/>
      <c r="FJ142" s="64"/>
      <c r="FK142" s="64"/>
      <c r="FL142" s="64"/>
      <c r="FM142" s="64"/>
      <c r="FN142" s="64"/>
      <c r="FO142" s="64"/>
      <c r="FP142" s="64"/>
      <c r="FQ142" s="64"/>
      <c r="FR142" s="64"/>
      <c r="FS142" s="64"/>
      <c r="FT142" s="64"/>
      <c r="FU142" s="64"/>
      <c r="FV142" s="64"/>
      <c r="FW142" s="64"/>
      <c r="FX142" s="64"/>
      <c r="FY142" s="64"/>
      <c r="FZ142" s="64"/>
      <c r="GA142" s="64"/>
      <c r="GB142" s="64"/>
      <c r="GC142" s="64"/>
      <c r="GD142" s="64"/>
      <c r="GE142" s="64"/>
      <c r="GF142" s="64"/>
      <c r="GG142" s="64"/>
      <c r="GH142" s="64"/>
      <c r="GI142" s="64"/>
      <c r="GJ142" s="64"/>
      <c r="GK142" s="64"/>
      <c r="GL142" s="64"/>
      <c r="GM142" s="64"/>
      <c r="GN142" s="64"/>
      <c r="GO142" s="64"/>
      <c r="GP142" s="64"/>
      <c r="GQ142" s="64"/>
      <c r="GR142" s="64"/>
      <c r="GS142" s="64"/>
      <c r="GT142" s="64"/>
      <c r="GU142" s="64"/>
      <c r="GV142" s="64"/>
      <c r="GW142" s="64"/>
      <c r="GX142" s="64"/>
      <c r="GY142" s="64"/>
      <c r="GZ142" s="64"/>
      <c r="HA142" s="64"/>
      <c r="HB142" s="64"/>
      <c r="HC142" s="64"/>
      <c r="HD142" s="64"/>
      <c r="HE142" s="64"/>
      <c r="HF142" s="64"/>
      <c r="HG142" s="64"/>
      <c r="HH142" s="64"/>
      <c r="HI142" s="64"/>
      <c r="HJ142" s="64"/>
      <c r="HK142" s="64"/>
      <c r="HL142" s="64"/>
      <c r="HM142" s="64"/>
      <c r="HN142" s="64"/>
      <c r="HO142" s="64"/>
      <c r="HP142" s="64"/>
      <c r="HQ142" s="64"/>
      <c r="HR142" s="64"/>
      <c r="HS142" s="64"/>
      <c r="HT142" s="64"/>
      <c r="HU142" s="64"/>
      <c r="HV142" s="64"/>
      <c r="HW142" s="64"/>
      <c r="HX142" s="64"/>
      <c r="HY142" s="64"/>
      <c r="HZ142" s="64"/>
      <c r="IA142" s="64"/>
      <c r="IB142" s="64"/>
      <c r="IC142" s="64"/>
      <c r="ID142" s="64"/>
      <c r="IE142" s="64"/>
      <c r="IF142" s="64"/>
      <c r="IG142" s="64"/>
      <c r="IH142" s="64"/>
      <c r="II142" s="64"/>
      <c r="IJ142" s="64"/>
      <c r="IK142" s="64"/>
      <c r="IL142" s="64"/>
      <c r="IM142" s="64"/>
      <c r="IN142" s="64"/>
      <c r="IO142" s="64"/>
      <c r="IP142" s="64"/>
      <c r="IQ142" s="64"/>
      <c r="IR142" s="64"/>
      <c r="IS142" s="64"/>
      <c r="IT142" s="64"/>
      <c r="IU142" s="64"/>
      <c r="IV142" s="64"/>
      <c r="IW142" s="64"/>
      <c r="IX142" s="64"/>
    </row>
    <row r="144" spans="1:258" s="155" customFormat="1" ht="17.850000000000001" customHeight="1">
      <c r="B144" s="156"/>
      <c r="C144" s="165" t="s">
        <v>133</v>
      </c>
      <c r="D144" s="165"/>
      <c r="E144" s="156"/>
      <c r="F144" s="166" t="s">
        <v>0</v>
      </c>
      <c r="G144" s="166"/>
      <c r="H144" s="166"/>
      <c r="I144" s="166"/>
      <c r="J144" s="156"/>
    </row>
    <row r="1048576" customFormat="1" ht="15"/>
  </sheetData>
  <mergeCells count="65">
    <mergeCell ref="B6:J6"/>
    <mergeCell ref="B2:C2"/>
    <mergeCell ref="G2:I2"/>
    <mergeCell ref="G3:J3"/>
    <mergeCell ref="G4:J4"/>
    <mergeCell ref="G5:J5"/>
    <mergeCell ref="C28:D28"/>
    <mergeCell ref="B7:C7"/>
    <mergeCell ref="B8:D8"/>
    <mergeCell ref="H8:I8"/>
    <mergeCell ref="B9:B10"/>
    <mergeCell ref="C9:C10"/>
    <mergeCell ref="D9:D10"/>
    <mergeCell ref="E9:E10"/>
    <mergeCell ref="F9:F10"/>
    <mergeCell ref="G9:I9"/>
    <mergeCell ref="J9:J10"/>
    <mergeCell ref="B12:B17"/>
    <mergeCell ref="C17:D17"/>
    <mergeCell ref="B18:B21"/>
    <mergeCell ref="C22:D22"/>
    <mergeCell ref="B30:B35"/>
    <mergeCell ref="C35:D35"/>
    <mergeCell ref="B36:B41"/>
    <mergeCell ref="C42:D42"/>
    <mergeCell ref="B43:B49"/>
    <mergeCell ref="C49:D49"/>
    <mergeCell ref="B50:B55"/>
    <mergeCell ref="C55:D55"/>
    <mergeCell ref="B56:B60"/>
    <mergeCell ref="C60:D60"/>
    <mergeCell ref="B62:B67"/>
    <mergeCell ref="C67:D67"/>
    <mergeCell ref="B68:B73"/>
    <mergeCell ref="C73:D73"/>
    <mergeCell ref="B75:B79"/>
    <mergeCell ref="C79:D79"/>
    <mergeCell ref="B80:B85"/>
    <mergeCell ref="C85:D85"/>
    <mergeCell ref="B86:B89"/>
    <mergeCell ref="C91:D91"/>
    <mergeCell ref="B92:B96"/>
    <mergeCell ref="C97:D97"/>
    <mergeCell ref="B98:B103"/>
    <mergeCell ref="C103:D103"/>
    <mergeCell ref="B104:B110"/>
    <mergeCell ref="C110:D110"/>
    <mergeCell ref="B111:B116"/>
    <mergeCell ref="C116:D116"/>
    <mergeCell ref="B117:B122"/>
    <mergeCell ref="C122:D122"/>
    <mergeCell ref="B123:B128"/>
    <mergeCell ref="C128:D128"/>
    <mergeCell ref="B130:B135"/>
    <mergeCell ref="C135:D135"/>
    <mergeCell ref="B137:D138"/>
    <mergeCell ref="C144:D144"/>
    <mergeCell ref="F144:I144"/>
    <mergeCell ref="G137:I137"/>
    <mergeCell ref="J137:J138"/>
    <mergeCell ref="B139:D139"/>
    <mergeCell ref="B140:D140"/>
    <mergeCell ref="B141:D141"/>
    <mergeCell ref="B142:D142"/>
    <mergeCell ref="E137:E1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Второй завтрак 1-4</vt:lpstr>
      <vt:lpstr>завтрак 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2025-12-25T09:15:24Z</dcterms:modified>
</cp:coreProperties>
</file>