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calcPr calcId="162913" iterateDelta="1E-4"/>
</workbook>
</file>

<file path=xl/calcChain.xml><?xml version="1.0" encoding="utf-8"?>
<calcChain xmlns="http://schemas.openxmlformats.org/spreadsheetml/2006/main">
  <c r="I131" i="1" l="1"/>
  <c r="H131" i="1"/>
  <c r="G131" i="1"/>
  <c r="F131" i="1"/>
  <c r="F124" i="1"/>
  <c r="I123" i="1"/>
  <c r="I124" i="1" s="1"/>
  <c r="H121" i="1"/>
  <c r="H124" i="1" s="1"/>
  <c r="G121" i="1"/>
  <c r="G124" i="1" s="1"/>
  <c r="I118" i="1"/>
  <c r="H118" i="1"/>
  <c r="G118" i="1"/>
  <c r="F118" i="1"/>
  <c r="H112" i="1"/>
  <c r="G112" i="1"/>
  <c r="F112" i="1"/>
  <c r="I108" i="1"/>
  <c r="I112" i="1" s="1"/>
  <c r="I106" i="1"/>
  <c r="H106" i="1"/>
  <c r="G106" i="1"/>
  <c r="F106" i="1"/>
  <c r="D106" i="1"/>
  <c r="I99" i="1"/>
  <c r="H99" i="1"/>
  <c r="G99" i="1"/>
  <c r="I94" i="1"/>
  <c r="H94" i="1"/>
  <c r="G94" i="1"/>
  <c r="F94" i="1"/>
  <c r="F99" i="1" s="1"/>
  <c r="H93" i="1"/>
  <c r="G93" i="1"/>
  <c r="F93" i="1"/>
  <c r="D93" i="1"/>
  <c r="I92" i="1"/>
  <c r="I93" i="1" s="1"/>
  <c r="I87" i="1"/>
  <c r="H87" i="1"/>
  <c r="G87" i="1"/>
  <c r="F87" i="1"/>
  <c r="I81" i="1"/>
  <c r="H81" i="1"/>
  <c r="G81" i="1"/>
  <c r="F81" i="1"/>
  <c r="F75" i="1"/>
  <c r="I74" i="1"/>
  <c r="I75" i="1" s="1"/>
  <c r="H72" i="1"/>
  <c r="H75" i="1" s="1"/>
  <c r="G72" i="1"/>
  <c r="G75" i="1" s="1"/>
  <c r="I69" i="1"/>
  <c r="H69" i="1"/>
  <c r="G69" i="1"/>
  <c r="F69" i="1"/>
  <c r="I63" i="1"/>
  <c r="F63" i="1"/>
  <c r="H60" i="1"/>
  <c r="H63" i="1" s="1"/>
  <c r="G60" i="1"/>
  <c r="G63" i="1" s="1"/>
  <c r="H56" i="1"/>
  <c r="G56" i="1"/>
  <c r="F56" i="1"/>
  <c r="D56" i="1"/>
  <c r="I55" i="1"/>
  <c r="I56" i="1" s="1"/>
  <c r="I51" i="1"/>
  <c r="H51" i="1"/>
  <c r="G51" i="1"/>
  <c r="F51" i="1"/>
  <c r="I45" i="1"/>
  <c r="H45" i="1"/>
  <c r="G45" i="1"/>
  <c r="F45" i="1"/>
  <c r="H38" i="1"/>
  <c r="G38" i="1"/>
  <c r="F38" i="1"/>
  <c r="I37" i="1"/>
  <c r="I36" i="1"/>
  <c r="I35" i="1"/>
  <c r="I38" i="1" s="1"/>
  <c r="H31" i="1"/>
  <c r="G31" i="1"/>
  <c r="F31" i="1"/>
  <c r="I29" i="1"/>
  <c r="I31" i="1" s="1"/>
  <c r="H24" i="1"/>
  <c r="G24" i="1"/>
  <c r="F24" i="1"/>
  <c r="I22" i="1"/>
  <c r="H18" i="1"/>
  <c r="G18" i="1"/>
  <c r="F18" i="1"/>
  <c r="I16" i="1"/>
  <c r="I15" i="1"/>
  <c r="I14" i="1"/>
  <c r="H13" i="1"/>
  <c r="G13" i="1"/>
  <c r="F13" i="1"/>
  <c r="I11" i="1"/>
  <c r="I9" i="1"/>
  <c r="I13" i="1" s="1"/>
  <c r="I18" i="1" l="1"/>
  <c r="F135" i="1"/>
  <c r="F136" i="1" s="1"/>
  <c r="F137" i="1" s="1"/>
  <c r="D135" i="1"/>
  <c r="D136" i="1" s="1"/>
  <c r="I135" i="1"/>
  <c r="I136" i="1" s="1"/>
  <c r="I137" i="1" s="1"/>
  <c r="G135" i="1"/>
  <c r="G136" i="1" s="1"/>
  <c r="G137" i="1" s="1"/>
  <c r="H135" i="1"/>
  <c r="H136" i="1" s="1"/>
  <c r="H137" i="1" s="1"/>
</calcChain>
</file>

<file path=xl/sharedStrings.xml><?xml version="1.0" encoding="utf-8"?>
<sst xmlns="http://schemas.openxmlformats.org/spreadsheetml/2006/main" count="262" uniqueCount="106">
  <si>
    <t>Возрастная группа</t>
  </si>
  <si>
    <t>7-11 лет</t>
  </si>
  <si>
    <t>Сезон зимне — весенний</t>
  </si>
  <si>
    <t>День</t>
  </si>
  <si>
    <t>№
Рецептуры</t>
  </si>
  <si>
    <t>Прием пищи, наименование блюда</t>
  </si>
  <si>
    <t>Масса порции (г)</t>
  </si>
  <si>
    <t>Цена , руб</t>
  </si>
  <si>
    <t>Пищевые вещества (г)</t>
  </si>
  <si>
    <t>ЭЦ (ккал)</t>
  </si>
  <si>
    <t>Б</t>
  </si>
  <si>
    <t>Ж</t>
  </si>
  <si>
    <t>У</t>
  </si>
  <si>
    <t>День 1</t>
  </si>
  <si>
    <t>16/М</t>
  </si>
  <si>
    <t>Ветчина</t>
  </si>
  <si>
    <t>223/М</t>
  </si>
  <si>
    <t>Запеканка из творога с молоком сгущенным  , 130/30</t>
  </si>
  <si>
    <t>376/М</t>
  </si>
  <si>
    <t>Чай с сахаром</t>
  </si>
  <si>
    <t>200/15</t>
  </si>
  <si>
    <t>Хлеб пшеничный</t>
  </si>
  <si>
    <t>338/М</t>
  </si>
  <si>
    <t>Фрукт по сезону (груши)</t>
  </si>
  <si>
    <t>Итого за Завтрак</t>
  </si>
  <si>
    <t>День 2</t>
  </si>
  <si>
    <t>Каша гречневая по-купечески</t>
  </si>
  <si>
    <t>Фрукт по сезону (яблоко)</t>
  </si>
  <si>
    <t>14/М</t>
  </si>
  <si>
    <t xml:space="preserve">Масло шоколадное сливочное </t>
  </si>
  <si>
    <t>День 3</t>
  </si>
  <si>
    <t xml:space="preserve">Вареники с картофелем и маслом сливочным </t>
  </si>
  <si>
    <t>200/5</t>
  </si>
  <si>
    <t>382/М</t>
  </si>
  <si>
    <t>Какао на молоке</t>
  </si>
  <si>
    <t>Масло сливочное</t>
  </si>
  <si>
    <t>День 4</t>
  </si>
  <si>
    <t>279/М</t>
  </si>
  <si>
    <t xml:space="preserve">Котлеты  куриные с сыром                      </t>
  </si>
  <si>
    <t>415/К</t>
  </si>
  <si>
    <t xml:space="preserve">Рис припущенный с овощами                  </t>
  </si>
  <si>
    <t>377/М</t>
  </si>
  <si>
    <t>Чай с сахаром и лимоном</t>
  </si>
  <si>
    <t>200/15/7</t>
  </si>
  <si>
    <t>День 5</t>
  </si>
  <si>
    <t>Сыр сливочный</t>
  </si>
  <si>
    <t>174/М</t>
  </si>
  <si>
    <t>Каша вязкая молочная из рисовой крупы</t>
  </si>
  <si>
    <t>150/5</t>
  </si>
  <si>
    <t>209/М</t>
  </si>
  <si>
    <t>Яйцо вареное</t>
  </si>
  <si>
    <t>Фрукт по сезону (банан)</t>
  </si>
  <si>
    <t>День 6</t>
  </si>
  <si>
    <t>Сыр полутвердый</t>
  </si>
  <si>
    <t>Наггетсы из курицы</t>
  </si>
  <si>
    <t>202/М</t>
  </si>
  <si>
    <t xml:space="preserve">Макароны отварные с маслом сливочным </t>
  </si>
  <si>
    <t>День 7</t>
  </si>
  <si>
    <t xml:space="preserve">Сосиски  отварные </t>
  </si>
  <si>
    <t>Каша гречневая рассыпчатая с маслом сливочным (150/5)</t>
  </si>
  <si>
    <t>День 8</t>
  </si>
  <si>
    <t>173/М</t>
  </si>
  <si>
    <t>Каша вязкая молочная из овсяных хлопьев с ягодами</t>
  </si>
  <si>
    <t>Пирог осетинский с картофелем и сыром твердых сортов</t>
  </si>
  <si>
    <t>День 9</t>
  </si>
  <si>
    <t>Творожок</t>
  </si>
  <si>
    <t xml:space="preserve">Каша вязкая молочная из пшенной крупы с маслом сливочными сахаром </t>
  </si>
  <si>
    <t>150/5/5</t>
  </si>
  <si>
    <t>День 10</t>
  </si>
  <si>
    <t>День 11</t>
  </si>
  <si>
    <t>Каша гречневая по-купечески с курицей</t>
  </si>
  <si>
    <t>День 12</t>
  </si>
  <si>
    <t>Запеканка из творога с соусом вишневым , 130/30</t>
  </si>
  <si>
    <t>День 13</t>
  </si>
  <si>
    <t>175/М</t>
  </si>
  <si>
    <t>Каша вязкая молочная кукурузная с ягодами</t>
  </si>
  <si>
    <t>200/5/5</t>
  </si>
  <si>
    <t>День 14</t>
  </si>
  <si>
    <t>268/М</t>
  </si>
  <si>
    <t>Тефтели из говядины с соусом красным</t>
  </si>
  <si>
    <t>90/30</t>
  </si>
  <si>
    <t xml:space="preserve">Каша гречневая рассыпчатая </t>
  </si>
  <si>
    <t>День 15</t>
  </si>
  <si>
    <t>211/М</t>
  </si>
  <si>
    <t>Омлет натуральный с икрой кабачковой (110/40)</t>
  </si>
  <si>
    <t>Панкейки</t>
  </si>
  <si>
    <t>День 16</t>
  </si>
  <si>
    <t xml:space="preserve">Котлеты куриные </t>
  </si>
  <si>
    <t>День 17</t>
  </si>
  <si>
    <t>Каша вязкая молочная из гречневой крупы</t>
  </si>
  <si>
    <t>200/10/10</t>
  </si>
  <si>
    <t>День 18</t>
  </si>
  <si>
    <t xml:space="preserve">Каша вязкая молочная из рисовой крупы с сахаром и  маслом сливочным </t>
  </si>
  <si>
    <t>Пирог осетинский с картофелем и сыром</t>
  </si>
  <si>
    <t>День 19</t>
  </si>
  <si>
    <t>День 20</t>
  </si>
  <si>
    <t>274/К</t>
  </si>
  <si>
    <t>Соус «Болоньезе»</t>
  </si>
  <si>
    <t>128/М</t>
  </si>
  <si>
    <t>Картофельное пюре с маслом сливочным (150/5)</t>
  </si>
  <si>
    <t>Среднее значение</t>
  </si>
  <si>
    <t>Выполнение СанПиН, % от суточной нормы</t>
  </si>
  <si>
    <t>100 % Норма СанПиН</t>
  </si>
  <si>
    <t xml:space="preserve">Нач.санитарно-технологического отдела </t>
  </si>
  <si>
    <t>А.Т.Хетагурова</t>
  </si>
  <si>
    <t>20-ти дневное меню бесплатного горячего питания для обучающихся в общеобразовательных организациях в период с 08:30 до 12:00 ( вся начальная школа)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</si>
</sst>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\%"/>
  </numFmts>
  <fonts count="8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4" fillId="0" borderId="0" applyBorder="0" applyProtection="0"/>
  </cellStyleXfs>
  <cellXfs count="91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1" fillId="2" borderId="1" xfId="1" applyFont="1" applyFill="1" applyBorder="1" applyAlignment="1" applyProtection="1">
      <alignment horizontal="left" vertical="center" wrapText="1"/>
    </xf>
    <xf numFmtId="0" fontId="1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right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top" wrapText="1"/>
    </xf>
    <xf numFmtId="1" fontId="1" fillId="0" borderId="1" xfId="1" applyNumberFormat="1" applyFont="1" applyBorder="1" applyAlignment="1" applyProtection="1">
      <alignment horizontal="center" vertical="center" wrapText="1"/>
    </xf>
    <xf numFmtId="1" fontId="1" fillId="0" borderId="1" xfId="1" applyNumberFormat="1" applyFont="1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left" vertical="center" wrapText="1"/>
    </xf>
    <xf numFmtId="2" fontId="1" fillId="0" borderId="1" xfId="1" applyNumberFormat="1" applyFont="1" applyBorder="1" applyAlignment="1" applyProtection="1">
      <alignment horizontal="center" vertical="center"/>
    </xf>
    <xf numFmtId="164" fontId="1" fillId="0" borderId="1" xfId="1" applyNumberFormat="1" applyFont="1" applyBorder="1" applyAlignment="1" applyProtection="1">
      <alignment horizontal="center" vertical="center"/>
    </xf>
    <xf numFmtId="2" fontId="1" fillId="0" borderId="1" xfId="1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1" applyFont="1" applyBorder="1" applyAlignment="1" applyProtection="1">
      <alignment horizontal="center" vertical="center" wrapText="1"/>
    </xf>
    <xf numFmtId="164" fontId="1" fillId="0" borderId="1" xfId="1" applyNumberFormat="1" applyFont="1" applyBorder="1" applyAlignment="1" applyProtection="1">
      <alignment horizontal="center" vertical="center" wrapText="1"/>
    </xf>
    <xf numFmtId="1" fontId="3" fillId="0" borderId="1" xfId="1" applyNumberFormat="1" applyFont="1" applyBorder="1" applyAlignment="1" applyProtection="1">
      <alignment horizontal="center" vertical="center"/>
    </xf>
    <xf numFmtId="164" fontId="3" fillId="0" borderId="1" xfId="1" applyNumberFormat="1" applyFont="1" applyBorder="1" applyAlignment="1" applyProtection="1">
      <alignment horizontal="center" vertical="center"/>
    </xf>
    <xf numFmtId="2" fontId="3" fillId="0" borderId="1" xfId="1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0" borderId="1" xfId="0" applyFont="1" applyBorder="1" applyAlignment="1">
      <alignment vertical="top" wrapText="1"/>
    </xf>
    <xf numFmtId="1" fontId="3" fillId="0" borderId="1" xfId="1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  <xf numFmtId="2" fontId="3" fillId="0" borderId="1" xfId="1" applyNumberFormat="1" applyFont="1" applyBorder="1" applyAlignment="1" applyProtection="1">
      <alignment horizontal="center" vertical="center" wrapText="1"/>
    </xf>
    <xf numFmtId="0" fontId="1" fillId="2" borderId="1" xfId="3" applyFont="1" applyFill="1" applyBorder="1" applyAlignment="1" applyProtection="1">
      <alignment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1" applyNumberFormat="1" applyFont="1" applyBorder="1" applyAlignment="1" applyProtection="1">
      <alignment horizontal="center" vertical="top"/>
    </xf>
    <xf numFmtId="0" fontId="1" fillId="0" borderId="1" xfId="1" applyFont="1" applyBorder="1" applyAlignment="1" applyProtection="1">
      <alignment horizontal="left" vertical="top" wrapText="1"/>
    </xf>
    <xf numFmtId="2" fontId="1" fillId="0" borderId="1" xfId="1" applyNumberFormat="1" applyFont="1" applyBorder="1" applyAlignment="1" applyProtection="1">
      <alignment horizontal="center" vertical="top"/>
    </xf>
    <xf numFmtId="0" fontId="1" fillId="0" borderId="1" xfId="0" applyFont="1" applyBorder="1"/>
    <xf numFmtId="1" fontId="5" fillId="0" borderId="2" xfId="1" applyNumberFormat="1" applyFont="1" applyBorder="1" applyAlignment="1" applyProtection="1">
      <alignment horizontal="center" vertical="top" wrapText="1"/>
    </xf>
    <xf numFmtId="0" fontId="5" fillId="0" borderId="2" xfId="1" applyFont="1" applyBorder="1" applyAlignment="1" applyProtection="1">
      <alignment vertical="top" wrapText="1"/>
    </xf>
    <xf numFmtId="2" fontId="5" fillId="0" borderId="2" xfId="1" applyNumberFormat="1" applyFont="1" applyBorder="1" applyAlignment="1" applyProtection="1">
      <alignment horizontal="center" vertical="top" wrapText="1"/>
    </xf>
    <xf numFmtId="164" fontId="5" fillId="0" borderId="2" xfId="1" applyNumberFormat="1" applyFont="1" applyBorder="1" applyAlignment="1" applyProtection="1">
      <alignment horizontal="center" vertical="top" wrapText="1"/>
    </xf>
    <xf numFmtId="0" fontId="1" fillId="2" borderId="1" xfId="1" applyFont="1" applyFill="1" applyBorder="1" applyAlignment="1" applyProtection="1">
      <alignment horizontal="left" vertical="top" wrapText="1"/>
    </xf>
    <xf numFmtId="1" fontId="1" fillId="0" borderId="1" xfId="1" applyNumberFormat="1" applyFont="1" applyBorder="1" applyAlignment="1" applyProtection="1">
      <alignment horizontal="center" vertical="top" wrapText="1"/>
    </xf>
    <xf numFmtId="164" fontId="1" fillId="0" borderId="1" xfId="2" applyNumberFormat="1" applyFont="1" applyBorder="1" applyAlignment="1" applyProtection="1">
      <alignment horizontal="center" vertical="center"/>
    </xf>
    <xf numFmtId="2" fontId="1" fillId="0" borderId="1" xfId="2" applyNumberFormat="1" applyFont="1" applyBorder="1" applyAlignment="1" applyProtection="1">
      <alignment horizontal="center" vertical="center"/>
    </xf>
    <xf numFmtId="1" fontId="1" fillId="0" borderId="1" xfId="4" applyNumberFormat="1" applyFont="1" applyBorder="1" applyAlignment="1" applyProtection="1">
      <alignment horizontal="center" vertical="center"/>
    </xf>
    <xf numFmtId="0" fontId="1" fillId="0" borderId="1" xfId="4" applyFont="1" applyBorder="1" applyAlignment="1" applyProtection="1">
      <alignment vertical="center" wrapText="1"/>
    </xf>
    <xf numFmtId="2" fontId="1" fillId="0" borderId="1" xfId="4" applyNumberFormat="1" applyFont="1" applyBorder="1" applyAlignment="1" applyProtection="1">
      <alignment horizontal="center" vertical="center"/>
    </xf>
    <xf numFmtId="1" fontId="3" fillId="0" borderId="1" xfId="4" applyNumberFormat="1" applyFont="1" applyBorder="1" applyAlignment="1" applyProtection="1">
      <alignment horizontal="center" vertical="center" wrapText="1"/>
    </xf>
    <xf numFmtId="2" fontId="3" fillId="0" borderId="1" xfId="4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" fontId="1" fillId="0" borderId="1" xfId="4" applyNumberFormat="1" applyFont="1" applyBorder="1" applyAlignment="1" applyProtection="1">
      <alignment horizontal="center" vertical="center" wrapText="1"/>
    </xf>
    <xf numFmtId="2" fontId="1" fillId="0" borderId="1" xfId="4" applyNumberFormat="1" applyFont="1" applyBorder="1" applyAlignment="1" applyProtection="1">
      <alignment horizontal="center" vertical="center" wrapText="1"/>
    </xf>
    <xf numFmtId="1" fontId="1" fillId="0" borderId="1" xfId="2" applyNumberFormat="1" applyFont="1" applyBorder="1" applyAlignment="1" applyProtection="1">
      <alignment horizontal="center" vertical="center" wrapText="1"/>
    </xf>
    <xf numFmtId="1" fontId="1" fillId="0" borderId="1" xfId="2" applyNumberFormat="1" applyFont="1" applyBorder="1" applyAlignment="1" applyProtection="1">
      <alignment horizontal="center" vertical="center"/>
    </xf>
    <xf numFmtId="0" fontId="1" fillId="2" borderId="1" xfId="2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center" wrapText="1"/>
    </xf>
    <xf numFmtId="1" fontId="1" fillId="0" borderId="1" xfId="3" applyNumberFormat="1" applyFont="1" applyBorder="1" applyAlignment="1" applyProtection="1">
      <alignment horizontal="center" vertical="top" wrapText="1"/>
    </xf>
    <xf numFmtId="0" fontId="1" fillId="0" borderId="1" xfId="3" applyFont="1" applyBorder="1" applyAlignment="1" applyProtection="1">
      <alignment vertical="top" wrapText="1"/>
    </xf>
    <xf numFmtId="2" fontId="1" fillId="0" borderId="1" xfId="3" applyNumberFormat="1" applyFont="1" applyBorder="1" applyAlignment="1" applyProtection="1">
      <alignment horizontal="center" vertical="top" wrapText="1"/>
    </xf>
    <xf numFmtId="1" fontId="1" fillId="0" borderId="1" xfId="4" applyNumberFormat="1" applyFont="1" applyBorder="1" applyAlignment="1" applyProtection="1">
      <alignment horizontal="center" vertical="top" wrapText="1"/>
    </xf>
    <xf numFmtId="2" fontId="1" fillId="0" borderId="1" xfId="4" applyNumberFormat="1" applyFont="1" applyBorder="1" applyAlignment="1" applyProtection="1">
      <alignment horizontal="center" vertical="top" wrapText="1"/>
    </xf>
    <xf numFmtId="1" fontId="1" fillId="0" borderId="1" xfId="3" applyNumberFormat="1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center" wrapText="1"/>
    </xf>
    <xf numFmtId="1" fontId="3" fillId="0" borderId="1" xfId="4" applyNumberFormat="1" applyFont="1" applyBorder="1" applyAlignment="1" applyProtection="1">
      <alignment horizontal="center" wrapText="1"/>
    </xf>
    <xf numFmtId="2" fontId="3" fillId="0" borderId="1" xfId="4" applyNumberFormat="1" applyFont="1" applyBorder="1" applyAlignment="1" applyProtection="1">
      <alignment horizontal="center" vertical="top" wrapText="1"/>
    </xf>
    <xf numFmtId="0" fontId="1" fillId="0" borderId="1" xfId="2" applyFont="1" applyBorder="1" applyAlignment="1" applyProtection="1">
      <alignment horizontal="left" vertical="center" wrapText="1"/>
    </xf>
    <xf numFmtId="1" fontId="1" fillId="0" borderId="1" xfId="3" applyNumberFormat="1" applyFont="1" applyBorder="1" applyAlignment="1" applyProtection="1">
      <alignment horizontal="center" vertical="center"/>
    </xf>
    <xf numFmtId="2" fontId="1" fillId="0" borderId="1" xfId="3" applyNumberFormat="1" applyFont="1" applyBorder="1" applyAlignment="1" applyProtection="1">
      <alignment horizontal="center" vertical="center"/>
    </xf>
    <xf numFmtId="0" fontId="1" fillId="0" borderId="0" xfId="1" applyFont="1" applyBorder="1" applyAlignment="1" applyProtection="1">
      <alignment horizontal="left" vertical="top" wrapText="1"/>
    </xf>
    <xf numFmtId="0" fontId="3" fillId="0" borderId="0" xfId="1" applyFont="1" applyBorder="1" applyAlignment="1" applyProtection="1">
      <alignment horizontal="left" vertical="center" wrapText="1"/>
    </xf>
    <xf numFmtId="0" fontId="3" fillId="0" borderId="3" xfId="1" applyFont="1" applyBorder="1" applyAlignment="1" applyProtection="1">
      <alignment horizontal="right" vertical="center" wrapText="1"/>
    </xf>
    <xf numFmtId="0" fontId="3" fillId="0" borderId="0" xfId="0" applyFont="1" applyAlignment="1">
      <alignment horizontal="center" wrapText="1"/>
    </xf>
    <xf numFmtId="3" fontId="1" fillId="0" borderId="1" xfId="4" applyNumberFormat="1" applyFont="1" applyBorder="1" applyAlignment="1" applyProtection="1">
      <alignment horizontal="center" vertical="center" wrapText="1"/>
    </xf>
    <xf numFmtId="0" fontId="1" fillId="0" borderId="1" xfId="4" applyFont="1" applyBorder="1" applyAlignment="1" applyProtection="1">
      <alignment horizontal="center" vertical="top" wrapText="1"/>
    </xf>
    <xf numFmtId="165" fontId="1" fillId="0" borderId="1" xfId="4" applyNumberFormat="1" applyFont="1" applyBorder="1" applyAlignment="1" applyProtection="1">
      <alignment horizontal="center" wrapText="1"/>
    </xf>
    <xf numFmtId="3" fontId="1" fillId="0" borderId="1" xfId="1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1" xfId="1" applyFont="1" applyBorder="1" applyAlignment="1" applyProtection="1">
      <alignment horizontal="left" vertical="center" wrapText="1"/>
    </xf>
    <xf numFmtId="0" fontId="1" fillId="0" borderId="1" xfId="1" applyFont="1" applyBorder="1" applyAlignment="1" applyProtection="1">
      <alignment horizontal="center" vertical="top" wrapText="1"/>
    </xf>
    <xf numFmtId="0" fontId="1" fillId="0" borderId="0" xfId="0" applyFont="1" applyBorder="1" applyAlignment="1">
      <alignment horizontal="left" wrapText="1"/>
    </xf>
    <xf numFmtId="0" fontId="3" fillId="2" borderId="1" xfId="1" applyFont="1" applyFill="1" applyBorder="1" applyAlignment="1" applyProtection="1">
      <alignment horizontal="center" vertical="top" wrapText="1"/>
    </xf>
    <xf numFmtId="0" fontId="3" fillId="0" borderId="1" xfId="2" applyFont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3" fillId="0" borderId="1" xfId="1" applyFont="1" applyBorder="1" applyAlignment="1" applyProtection="1">
      <alignment horizontal="center" vertical="top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left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right" vertical="top" wrapText="1"/>
    </xf>
  </cellXfs>
  <cellStyles count="5">
    <cellStyle name="Обычный" xfId="0" builtinId="0"/>
    <cellStyle name="Обычный 12" xfId="2"/>
    <cellStyle name="Обычный 2" xfId="1"/>
    <cellStyle name="Обычный_Лист1" xfId="4"/>
    <cellStyle name="Обычный_Лист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abSelected="1" topLeftCell="A73" workbookViewId="0">
      <selection activeCell="F76" sqref="F76:H80"/>
    </sheetView>
  </sheetViews>
  <sheetFormatPr defaultRowHeight="15" x14ac:dyDescent="0.25"/>
  <cols>
    <col min="3" max="3" width="23.5703125" customWidth="1"/>
  </cols>
  <sheetData>
    <row r="1" spans="1:9" ht="15.75" x14ac:dyDescent="0.25">
      <c r="A1" s="1"/>
      <c r="B1" s="2"/>
      <c r="C1" s="2"/>
      <c r="D1" s="2"/>
      <c r="E1" s="3"/>
      <c r="F1" s="78"/>
      <c r="G1" s="78"/>
      <c r="H1" s="78"/>
      <c r="I1" s="78"/>
    </row>
    <row r="2" spans="1:9" ht="15.75" x14ac:dyDescent="0.25">
      <c r="A2" s="79" t="s">
        <v>105</v>
      </c>
      <c r="B2" s="79"/>
      <c r="C2" s="79"/>
      <c r="D2" s="79"/>
      <c r="E2" s="79"/>
      <c r="F2" s="79"/>
      <c r="G2" s="79"/>
      <c r="H2" s="79"/>
      <c r="I2" s="79"/>
    </row>
    <row r="3" spans="1:9" ht="15.75" x14ac:dyDescent="0.25">
      <c r="A3" s="79" t="s">
        <v>0</v>
      </c>
      <c r="B3" s="79"/>
      <c r="C3" s="4" t="s">
        <v>1</v>
      </c>
      <c r="D3" s="5"/>
      <c r="E3" s="6"/>
      <c r="F3" s="5"/>
      <c r="G3" s="7"/>
      <c r="H3" s="7"/>
      <c r="I3" s="5"/>
    </row>
    <row r="4" spans="1:9" ht="15.75" x14ac:dyDescent="0.25">
      <c r="A4" s="80" t="s">
        <v>2</v>
      </c>
      <c r="B4" s="80"/>
      <c r="C4" s="80"/>
      <c r="D4" s="5"/>
      <c r="E4" s="6"/>
      <c r="F4" s="5"/>
      <c r="G4" s="81"/>
      <c r="H4" s="81"/>
      <c r="I4" s="5"/>
    </row>
    <row r="5" spans="1:9" ht="15.75" x14ac:dyDescent="0.25">
      <c r="A5" s="82" t="s">
        <v>3</v>
      </c>
      <c r="B5" s="83" t="s">
        <v>4</v>
      </c>
      <c r="C5" s="83" t="s">
        <v>5</v>
      </c>
      <c r="D5" s="83" t="s">
        <v>6</v>
      </c>
      <c r="E5" s="83" t="s">
        <v>7</v>
      </c>
      <c r="F5" s="83" t="s">
        <v>8</v>
      </c>
      <c r="G5" s="83"/>
      <c r="H5" s="83"/>
      <c r="I5" s="83" t="s">
        <v>9</v>
      </c>
    </row>
    <row r="6" spans="1:9" ht="15.75" x14ac:dyDescent="0.25">
      <c r="A6" s="82"/>
      <c r="B6" s="83"/>
      <c r="C6" s="83"/>
      <c r="D6" s="83"/>
      <c r="E6" s="83"/>
      <c r="F6" s="8" t="s">
        <v>10</v>
      </c>
      <c r="G6" s="8" t="s">
        <v>11</v>
      </c>
      <c r="H6" s="8" t="s">
        <v>12</v>
      </c>
      <c r="I6" s="83"/>
    </row>
    <row r="7" spans="1:9" ht="15.75" x14ac:dyDescent="0.25">
      <c r="A7" s="9">
        <v>1</v>
      </c>
      <c r="B7" s="10">
        <v>2</v>
      </c>
      <c r="C7" s="10">
        <v>3</v>
      </c>
      <c r="D7" s="10">
        <v>4</v>
      </c>
      <c r="E7" s="10"/>
      <c r="F7" s="10">
        <v>6</v>
      </c>
      <c r="G7" s="10">
        <v>7</v>
      </c>
      <c r="H7" s="10">
        <v>8</v>
      </c>
      <c r="I7" s="10">
        <v>9</v>
      </c>
    </row>
    <row r="8" spans="1:9" ht="30" customHeight="1" x14ac:dyDescent="0.25">
      <c r="A8" s="77" t="s">
        <v>13</v>
      </c>
      <c r="B8" s="11" t="s">
        <v>14</v>
      </c>
      <c r="C8" s="12" t="s">
        <v>15</v>
      </c>
      <c r="D8" s="11">
        <v>15</v>
      </c>
      <c r="E8" s="13"/>
      <c r="F8" s="13">
        <v>1.94</v>
      </c>
      <c r="G8" s="13">
        <v>3.27</v>
      </c>
      <c r="H8" s="13">
        <v>0.28999999999999998</v>
      </c>
      <c r="I8" s="14">
        <v>38.4</v>
      </c>
    </row>
    <row r="9" spans="1:9" ht="30" customHeight="1" x14ac:dyDescent="0.25">
      <c r="A9" s="77"/>
      <c r="B9" s="15" t="s">
        <v>16</v>
      </c>
      <c r="C9" s="12" t="s">
        <v>17</v>
      </c>
      <c r="D9" s="10">
        <v>160</v>
      </c>
      <c r="E9" s="15"/>
      <c r="F9" s="15">
        <v>22.68</v>
      </c>
      <c r="G9" s="15">
        <v>13.52</v>
      </c>
      <c r="H9" s="15">
        <v>35.82</v>
      </c>
      <c r="I9" s="15">
        <f>H9*4+G9*9+F9*4</f>
        <v>355.67999999999995</v>
      </c>
    </row>
    <row r="10" spans="1:9" ht="30" customHeight="1" x14ac:dyDescent="0.25">
      <c r="A10" s="77"/>
      <c r="B10" s="10" t="s">
        <v>18</v>
      </c>
      <c r="C10" s="12" t="s">
        <v>19</v>
      </c>
      <c r="D10" s="10" t="s">
        <v>20</v>
      </c>
      <c r="E10" s="16"/>
      <c r="F10" s="17"/>
      <c r="G10" s="17"/>
      <c r="H10" s="15">
        <v>11.09</v>
      </c>
      <c r="I10" s="15">
        <v>44.34</v>
      </c>
    </row>
    <row r="11" spans="1:9" ht="30" customHeight="1" x14ac:dyDescent="0.25">
      <c r="A11" s="77"/>
      <c r="B11" s="13"/>
      <c r="C11" s="12" t="s">
        <v>21</v>
      </c>
      <c r="D11" s="11">
        <v>30</v>
      </c>
      <c r="E11" s="13"/>
      <c r="F11" s="13">
        <v>2.37</v>
      </c>
      <c r="G11" s="14">
        <v>0.3</v>
      </c>
      <c r="H11" s="13">
        <v>14.49</v>
      </c>
      <c r="I11" s="15">
        <f>H11*4+G11*9+F11*4</f>
        <v>70.14</v>
      </c>
    </row>
    <row r="12" spans="1:9" ht="30" customHeight="1" x14ac:dyDescent="0.25">
      <c r="A12" s="77"/>
      <c r="B12" s="10" t="s">
        <v>22</v>
      </c>
      <c r="C12" s="12" t="s">
        <v>23</v>
      </c>
      <c r="D12" s="10">
        <v>100</v>
      </c>
      <c r="E12" s="16"/>
      <c r="F12" s="18">
        <v>0.4</v>
      </c>
      <c r="G12" s="18">
        <v>0.3</v>
      </c>
      <c r="H12" s="18">
        <v>10.9</v>
      </c>
      <c r="I12" s="10">
        <v>42</v>
      </c>
    </row>
    <row r="13" spans="1:9" ht="30" customHeight="1" x14ac:dyDescent="0.25">
      <c r="A13" s="77"/>
      <c r="B13" s="84" t="s">
        <v>24</v>
      </c>
      <c r="C13" s="84"/>
      <c r="D13" s="19">
        <v>520</v>
      </c>
      <c r="E13" s="20">
        <v>99</v>
      </c>
      <c r="F13" s="21">
        <f>SUM(F8:F12)</f>
        <v>27.39</v>
      </c>
      <c r="G13" s="21">
        <f>SUM(G8:G12)</f>
        <v>17.39</v>
      </c>
      <c r="H13" s="21">
        <f>SUM(H8:H12)</f>
        <v>72.59</v>
      </c>
      <c r="I13" s="21">
        <f>SUM(I8:I12)</f>
        <v>550.55999999999995</v>
      </c>
    </row>
    <row r="14" spans="1:9" ht="30" customHeight="1" x14ac:dyDescent="0.25">
      <c r="A14" s="85" t="s">
        <v>25</v>
      </c>
      <c r="B14" s="22"/>
      <c r="C14" s="5" t="s">
        <v>26</v>
      </c>
      <c r="D14" s="11">
        <v>240</v>
      </c>
      <c r="E14" s="13"/>
      <c r="F14" s="14">
        <v>14.6</v>
      </c>
      <c r="G14" s="14">
        <v>14.7</v>
      </c>
      <c r="H14" s="23">
        <v>26.45</v>
      </c>
      <c r="I14" s="15">
        <f>H14*4+G14*9+F14*4</f>
        <v>296.49999999999994</v>
      </c>
    </row>
    <row r="15" spans="1:9" ht="30" customHeight="1" x14ac:dyDescent="0.25">
      <c r="A15" s="85"/>
      <c r="B15" s="10" t="s">
        <v>18</v>
      </c>
      <c r="C15" s="12" t="s">
        <v>19</v>
      </c>
      <c r="D15" s="10" t="s">
        <v>20</v>
      </c>
      <c r="E15" s="16"/>
      <c r="F15" s="17"/>
      <c r="G15" s="17"/>
      <c r="H15" s="15">
        <v>11.09</v>
      </c>
      <c r="I15" s="15">
        <f>H15*4+G15*9+F15*4</f>
        <v>44.36</v>
      </c>
    </row>
    <row r="16" spans="1:9" ht="30" customHeight="1" x14ac:dyDescent="0.25">
      <c r="A16" s="85"/>
      <c r="B16" s="15"/>
      <c r="C16" s="12" t="s">
        <v>21</v>
      </c>
      <c r="D16" s="10">
        <v>30</v>
      </c>
      <c r="E16" s="16"/>
      <c r="F16" s="15">
        <v>2.37</v>
      </c>
      <c r="G16" s="18">
        <v>0.3</v>
      </c>
      <c r="H16" s="15">
        <v>14.49</v>
      </c>
      <c r="I16" s="15">
        <f>H16*4+G16*9+F16*4</f>
        <v>70.14</v>
      </c>
    </row>
    <row r="17" spans="1:9" ht="30" customHeight="1" x14ac:dyDescent="0.25">
      <c r="A17" s="85"/>
      <c r="B17" s="10" t="s">
        <v>22</v>
      </c>
      <c r="C17" s="12" t="s">
        <v>27</v>
      </c>
      <c r="D17" s="10">
        <v>100</v>
      </c>
      <c r="E17" s="16"/>
      <c r="F17" s="18">
        <v>0.4</v>
      </c>
      <c r="G17" s="18">
        <v>0.3</v>
      </c>
      <c r="H17" s="18">
        <v>10.9</v>
      </c>
      <c r="I17" s="10">
        <v>42</v>
      </c>
    </row>
    <row r="18" spans="1:9" ht="30" customHeight="1" x14ac:dyDescent="0.25">
      <c r="A18" s="24"/>
      <c r="B18" s="76" t="s">
        <v>24</v>
      </c>
      <c r="C18" s="76"/>
      <c r="D18" s="25">
        <v>570</v>
      </c>
      <c r="E18" s="26">
        <v>99</v>
      </c>
      <c r="F18" s="27">
        <f>SUM(F14:F17)</f>
        <v>17.369999999999997</v>
      </c>
      <c r="G18" s="27">
        <f>SUM(G14:G17)</f>
        <v>15.3</v>
      </c>
      <c r="H18" s="27">
        <f>SUM(H14:H17)</f>
        <v>62.93</v>
      </c>
      <c r="I18" s="27">
        <f>SUM(I14:I17)</f>
        <v>452.99999999999994</v>
      </c>
    </row>
    <row r="19" spans="1:9" ht="30" customHeight="1" x14ac:dyDescent="0.25">
      <c r="A19" s="9"/>
      <c r="B19" s="10" t="s">
        <v>28</v>
      </c>
      <c r="C19" s="5" t="s">
        <v>29</v>
      </c>
      <c r="D19" s="10">
        <v>10</v>
      </c>
      <c r="E19" s="13"/>
      <c r="F19" s="15">
        <v>0.12</v>
      </c>
      <c r="G19" s="15">
        <v>6.2</v>
      </c>
      <c r="H19" s="15">
        <v>1.96</v>
      </c>
      <c r="I19" s="15">
        <v>66.400000000000006</v>
      </c>
    </row>
    <row r="20" spans="1:9" ht="30" customHeight="1" x14ac:dyDescent="0.25">
      <c r="A20" s="9" t="s">
        <v>30</v>
      </c>
      <c r="B20" s="15"/>
      <c r="C20" s="5" t="s">
        <v>31</v>
      </c>
      <c r="D20" s="10" t="s">
        <v>32</v>
      </c>
      <c r="E20" s="15"/>
      <c r="F20" s="15">
        <v>9.0399999999999991</v>
      </c>
      <c r="G20" s="15">
        <v>21.62</v>
      </c>
      <c r="H20" s="15">
        <v>67.06</v>
      </c>
      <c r="I20" s="15">
        <v>493.04</v>
      </c>
    </row>
    <row r="21" spans="1:9" ht="30" customHeight="1" x14ac:dyDescent="0.25">
      <c r="A21" s="9"/>
      <c r="B21" s="10" t="s">
        <v>33</v>
      </c>
      <c r="C21" s="12" t="s">
        <v>34</v>
      </c>
      <c r="D21" s="10">
        <v>180</v>
      </c>
      <c r="E21" s="16"/>
      <c r="F21" s="15">
        <v>3.5</v>
      </c>
      <c r="G21" s="15">
        <v>2.9</v>
      </c>
      <c r="H21" s="15">
        <v>22.58</v>
      </c>
      <c r="I21" s="15">
        <v>129.87</v>
      </c>
    </row>
    <row r="22" spans="1:9" ht="30" customHeight="1" x14ac:dyDescent="0.25">
      <c r="A22" s="9"/>
      <c r="B22" s="15"/>
      <c r="C22" s="12" t="s">
        <v>21</v>
      </c>
      <c r="D22" s="11">
        <v>30</v>
      </c>
      <c r="E22" s="13"/>
      <c r="F22" s="13">
        <v>2.37</v>
      </c>
      <c r="G22" s="14">
        <v>0.3</v>
      </c>
      <c r="H22" s="13">
        <v>14.49</v>
      </c>
      <c r="I22" s="15">
        <f>H22*4+G22*9+F22*4</f>
        <v>70.14</v>
      </c>
    </row>
    <row r="23" spans="1:9" ht="30" customHeight="1" x14ac:dyDescent="0.25">
      <c r="A23" s="9"/>
      <c r="B23" s="10" t="s">
        <v>22</v>
      </c>
      <c r="C23" s="12" t="s">
        <v>23</v>
      </c>
      <c r="D23" s="10">
        <v>100</v>
      </c>
      <c r="E23" s="16"/>
      <c r="F23" s="18">
        <v>0.4</v>
      </c>
      <c r="G23" s="18">
        <v>0.3</v>
      </c>
      <c r="H23" s="18">
        <v>10.9</v>
      </c>
      <c r="I23" s="10">
        <v>42</v>
      </c>
    </row>
    <row r="24" spans="1:9" ht="30" customHeight="1" x14ac:dyDescent="0.25">
      <c r="A24" s="9"/>
      <c r="B24" s="76" t="s">
        <v>24</v>
      </c>
      <c r="C24" s="76"/>
      <c r="D24" s="25">
        <v>553</v>
      </c>
      <c r="E24" s="26">
        <v>99</v>
      </c>
      <c r="F24" s="27">
        <f>SUM(F19:F23)</f>
        <v>15.429999999999998</v>
      </c>
      <c r="G24" s="27">
        <f>SUM(G19:G23)</f>
        <v>31.32</v>
      </c>
      <c r="H24" s="27">
        <f>SUM(H19:H23)</f>
        <v>116.99</v>
      </c>
      <c r="I24" s="27">
        <v>516.22</v>
      </c>
    </row>
    <row r="25" spans="1:9" ht="30" customHeight="1" x14ac:dyDescent="0.25">
      <c r="A25" s="24"/>
      <c r="B25" s="10" t="s">
        <v>28</v>
      </c>
      <c r="C25" s="12" t="s">
        <v>35</v>
      </c>
      <c r="D25" s="10">
        <v>10</v>
      </c>
      <c r="E25" s="26"/>
      <c r="F25" s="15">
        <v>0.08</v>
      </c>
      <c r="G25" s="15">
        <v>7.25</v>
      </c>
      <c r="H25" s="15">
        <v>0.13</v>
      </c>
      <c r="I25" s="15">
        <v>66.09</v>
      </c>
    </row>
    <row r="26" spans="1:9" ht="30" customHeight="1" x14ac:dyDescent="0.25">
      <c r="A26" s="77" t="s">
        <v>36</v>
      </c>
      <c r="B26" s="13" t="s">
        <v>37</v>
      </c>
      <c r="C26" s="28" t="s">
        <v>38</v>
      </c>
      <c r="D26" s="10">
        <v>90</v>
      </c>
      <c r="E26" s="29"/>
      <c r="F26" s="13">
        <v>15.19</v>
      </c>
      <c r="G26" s="13">
        <v>6.48</v>
      </c>
      <c r="H26" s="13">
        <v>1.17</v>
      </c>
      <c r="I26" s="13">
        <v>123.83</v>
      </c>
    </row>
    <row r="27" spans="1:9" ht="30" customHeight="1" x14ac:dyDescent="0.25">
      <c r="A27" s="77"/>
      <c r="B27" s="30" t="s">
        <v>39</v>
      </c>
      <c r="C27" s="31" t="s">
        <v>40</v>
      </c>
      <c r="D27" s="30">
        <v>150</v>
      </c>
      <c r="F27" s="32">
        <v>3.47</v>
      </c>
      <c r="G27" s="32">
        <v>3.45</v>
      </c>
      <c r="H27" s="32">
        <v>31.61</v>
      </c>
      <c r="I27" s="32">
        <v>171.57</v>
      </c>
    </row>
    <row r="28" spans="1:9" ht="30" customHeight="1" x14ac:dyDescent="0.25">
      <c r="A28" s="77"/>
      <c r="B28" s="10" t="s">
        <v>41</v>
      </c>
      <c r="C28" s="12" t="s">
        <v>42</v>
      </c>
      <c r="D28" s="10" t="s">
        <v>43</v>
      </c>
      <c r="E28" s="16"/>
      <c r="F28" s="15">
        <v>0.06</v>
      </c>
      <c r="G28" s="15">
        <v>0.01</v>
      </c>
      <c r="H28" s="15">
        <v>11.19</v>
      </c>
      <c r="I28" s="15">
        <v>46.28</v>
      </c>
    </row>
    <row r="29" spans="1:9" ht="30" customHeight="1" x14ac:dyDescent="0.25">
      <c r="A29" s="77"/>
      <c r="B29" s="15"/>
      <c r="C29" s="12" t="s">
        <v>21</v>
      </c>
      <c r="D29" s="11">
        <v>30</v>
      </c>
      <c r="E29" s="13"/>
      <c r="F29" s="13">
        <v>2.37</v>
      </c>
      <c r="G29" s="14">
        <v>0.3</v>
      </c>
      <c r="H29" s="13">
        <v>14.49</v>
      </c>
      <c r="I29" s="15">
        <f>H29*4+G29*9+F29*4</f>
        <v>70.14</v>
      </c>
    </row>
    <row r="30" spans="1:9" ht="30" customHeight="1" x14ac:dyDescent="0.25">
      <c r="A30" s="77"/>
      <c r="B30" s="10" t="s">
        <v>22</v>
      </c>
      <c r="C30" s="12" t="s">
        <v>27</v>
      </c>
      <c r="D30" s="10">
        <v>100</v>
      </c>
      <c r="E30" s="16"/>
      <c r="F30" s="18">
        <v>0.4</v>
      </c>
      <c r="G30" s="18">
        <v>0.4</v>
      </c>
      <c r="H30" s="18">
        <v>9.8000000000000007</v>
      </c>
      <c r="I30" s="10">
        <v>47</v>
      </c>
    </row>
    <row r="31" spans="1:9" ht="30" customHeight="1" x14ac:dyDescent="0.25">
      <c r="A31" s="77"/>
      <c r="B31" s="76" t="s">
        <v>24</v>
      </c>
      <c r="C31" s="76"/>
      <c r="D31" s="25">
        <v>580</v>
      </c>
      <c r="E31" s="26">
        <v>99</v>
      </c>
      <c r="F31" s="27">
        <f>SUM(F25:F30)</f>
        <v>21.569999999999997</v>
      </c>
      <c r="G31" s="27">
        <f>SUM(G25:G30)</f>
        <v>17.89</v>
      </c>
      <c r="H31" s="27">
        <f>SUM(H25:H30)</f>
        <v>68.39</v>
      </c>
      <c r="I31" s="27">
        <f>SUM(I25:I30)</f>
        <v>524.91</v>
      </c>
    </row>
    <row r="32" spans="1:9" ht="30" customHeight="1" x14ac:dyDescent="0.25">
      <c r="A32" s="77" t="s">
        <v>44</v>
      </c>
      <c r="B32" s="10" t="s">
        <v>28</v>
      </c>
      <c r="C32" s="12" t="s">
        <v>45</v>
      </c>
      <c r="D32" s="10">
        <v>18</v>
      </c>
      <c r="E32" s="16"/>
      <c r="F32" s="15">
        <v>1.8</v>
      </c>
      <c r="G32" s="15">
        <v>5.3</v>
      </c>
      <c r="H32" s="15">
        <v>0.9</v>
      </c>
      <c r="I32" s="15">
        <v>52.9</v>
      </c>
    </row>
    <row r="33" spans="1:9" ht="30" customHeight="1" x14ac:dyDescent="0.25">
      <c r="A33" s="77"/>
      <c r="B33" s="13" t="s">
        <v>46</v>
      </c>
      <c r="C33" s="12" t="s">
        <v>47</v>
      </c>
      <c r="D33" s="11" t="s">
        <v>48</v>
      </c>
      <c r="E33" s="33"/>
      <c r="F33" s="13">
        <v>4.8600000000000003</v>
      </c>
      <c r="G33" s="13">
        <v>7.54</v>
      </c>
      <c r="H33" s="13">
        <v>35.85</v>
      </c>
      <c r="I33" s="13">
        <v>219.5</v>
      </c>
    </row>
    <row r="34" spans="1:9" ht="30" customHeight="1" x14ac:dyDescent="0.25">
      <c r="A34" s="77"/>
      <c r="B34" s="10" t="s">
        <v>18</v>
      </c>
      <c r="C34" s="12" t="s">
        <v>19</v>
      </c>
      <c r="D34" s="10" t="s">
        <v>20</v>
      </c>
      <c r="E34" s="22"/>
      <c r="F34" s="17"/>
      <c r="G34" s="17"/>
      <c r="H34" s="15">
        <v>11.09</v>
      </c>
      <c r="I34" s="15">
        <v>44.34</v>
      </c>
    </row>
    <row r="35" spans="1:9" ht="30" customHeight="1" x14ac:dyDescent="0.25">
      <c r="A35" s="77"/>
      <c r="B35" s="34" t="s">
        <v>49</v>
      </c>
      <c r="C35" s="35" t="s">
        <v>50</v>
      </c>
      <c r="D35" s="34">
        <v>40</v>
      </c>
      <c r="E35" s="16"/>
      <c r="F35" s="36">
        <v>5.08</v>
      </c>
      <c r="G35" s="37">
        <v>4.5999999999999996</v>
      </c>
      <c r="H35" s="36">
        <v>0.28000000000000003</v>
      </c>
      <c r="I35" s="37">
        <f>H35*4+G35*9+F35*4</f>
        <v>62.839999999999996</v>
      </c>
    </row>
    <row r="36" spans="1:9" ht="30" customHeight="1" x14ac:dyDescent="0.25">
      <c r="A36" s="77"/>
      <c r="B36" s="15"/>
      <c r="C36" s="12" t="s">
        <v>21</v>
      </c>
      <c r="D36" s="11">
        <v>30</v>
      </c>
      <c r="E36" s="13"/>
      <c r="F36" s="13">
        <v>2.37</v>
      </c>
      <c r="G36" s="14">
        <v>0.3</v>
      </c>
      <c r="H36" s="13">
        <v>14.49</v>
      </c>
      <c r="I36" s="15">
        <f>H36*4+G36*9+F36*4</f>
        <v>70.14</v>
      </c>
    </row>
    <row r="37" spans="1:9" ht="30" customHeight="1" x14ac:dyDescent="0.25">
      <c r="A37" s="77"/>
      <c r="B37" s="11" t="s">
        <v>22</v>
      </c>
      <c r="C37" s="12" t="s">
        <v>51</v>
      </c>
      <c r="D37" s="11">
        <v>150</v>
      </c>
      <c r="E37" s="13"/>
      <c r="F37" s="14">
        <v>2.25</v>
      </c>
      <c r="G37" s="14">
        <v>0.3</v>
      </c>
      <c r="H37" s="14">
        <v>32.700000000000003</v>
      </c>
      <c r="I37" s="15">
        <f>H37*4+G37*9+F37*4</f>
        <v>142.5</v>
      </c>
    </row>
    <row r="38" spans="1:9" ht="30" customHeight="1" x14ac:dyDescent="0.25">
      <c r="A38" s="9"/>
      <c r="B38" s="76" t="s">
        <v>24</v>
      </c>
      <c r="C38" s="76"/>
      <c r="D38" s="25">
        <v>710</v>
      </c>
      <c r="E38" s="26">
        <v>99</v>
      </c>
      <c r="F38" s="27">
        <f>SUM(F32:F37)</f>
        <v>16.36</v>
      </c>
      <c r="G38" s="27">
        <f>SUM(G32:G37)</f>
        <v>18.04</v>
      </c>
      <c r="H38" s="27">
        <f>SUM(H32:H37)</f>
        <v>95.31</v>
      </c>
      <c r="I38" s="27">
        <f>SUM(I32:I37)</f>
        <v>592.22</v>
      </c>
    </row>
    <row r="39" spans="1:9" ht="30" customHeight="1" x14ac:dyDescent="0.25">
      <c r="A39" s="77" t="s">
        <v>52</v>
      </c>
      <c r="B39" s="10" t="s">
        <v>28</v>
      </c>
      <c r="C39" s="12" t="s">
        <v>53</v>
      </c>
      <c r="D39" s="10">
        <v>15</v>
      </c>
      <c r="E39" s="16"/>
      <c r="F39" s="18">
        <v>3.9</v>
      </c>
      <c r="G39" s="15">
        <v>3.92</v>
      </c>
      <c r="H39" s="17"/>
      <c r="I39" s="18">
        <v>51.6</v>
      </c>
    </row>
    <row r="40" spans="1:9" ht="30" customHeight="1" x14ac:dyDescent="0.25">
      <c r="A40" s="77"/>
      <c r="B40" s="15"/>
      <c r="C40" s="12" t="s">
        <v>54</v>
      </c>
      <c r="D40" s="10">
        <v>90</v>
      </c>
      <c r="E40" s="16"/>
      <c r="F40" s="15">
        <v>21.57</v>
      </c>
      <c r="G40" s="18">
        <v>9.0500000000000007</v>
      </c>
      <c r="H40" s="15">
        <v>3.46</v>
      </c>
      <c r="I40" s="18">
        <v>163.63999999999999</v>
      </c>
    </row>
    <row r="41" spans="1:9" ht="30" customHeight="1" x14ac:dyDescent="0.25">
      <c r="A41" s="77"/>
      <c r="B41" s="10" t="s">
        <v>55</v>
      </c>
      <c r="C41" s="38" t="s">
        <v>56</v>
      </c>
      <c r="D41" s="39">
        <v>155</v>
      </c>
      <c r="E41" s="16"/>
      <c r="F41" s="40">
        <v>6.6</v>
      </c>
      <c r="G41" s="41">
        <v>4.3</v>
      </c>
      <c r="H41" s="40">
        <v>42.3</v>
      </c>
      <c r="I41" s="40">
        <v>235</v>
      </c>
    </row>
    <row r="42" spans="1:9" ht="30" customHeight="1" x14ac:dyDescent="0.25">
      <c r="A42" s="77"/>
      <c r="B42" s="10" t="s">
        <v>41</v>
      </c>
      <c r="C42" s="12" t="s">
        <v>42</v>
      </c>
      <c r="D42" s="10" t="s">
        <v>43</v>
      </c>
      <c r="E42" s="16"/>
      <c r="F42" s="15">
        <v>0.06</v>
      </c>
      <c r="G42" s="15">
        <v>0.01</v>
      </c>
      <c r="H42" s="15">
        <v>11.19</v>
      </c>
      <c r="I42" s="15">
        <v>46.28</v>
      </c>
    </row>
    <row r="43" spans="1:9" ht="30" customHeight="1" x14ac:dyDescent="0.25">
      <c r="A43" s="77"/>
      <c r="B43" s="15"/>
      <c r="C43" s="12" t="s">
        <v>21</v>
      </c>
      <c r="D43" s="10">
        <v>30</v>
      </c>
      <c r="E43" s="16"/>
      <c r="F43" s="15">
        <v>2.37</v>
      </c>
      <c r="G43" s="18">
        <v>0.3</v>
      </c>
      <c r="H43" s="15">
        <v>14.49</v>
      </c>
      <c r="I43" s="18">
        <v>70.5</v>
      </c>
    </row>
    <row r="44" spans="1:9" ht="30" customHeight="1" x14ac:dyDescent="0.25">
      <c r="A44" s="77"/>
      <c r="B44" s="10" t="s">
        <v>22</v>
      </c>
      <c r="C44" s="12" t="s">
        <v>27</v>
      </c>
      <c r="D44" s="10">
        <v>100</v>
      </c>
      <c r="E44" s="16"/>
      <c r="F44" s="18">
        <v>0.4</v>
      </c>
      <c r="G44" s="18">
        <v>0.4</v>
      </c>
      <c r="H44" s="18">
        <v>9.8000000000000007</v>
      </c>
      <c r="I44" s="10">
        <v>47</v>
      </c>
    </row>
    <row r="45" spans="1:9" ht="30" customHeight="1" x14ac:dyDescent="0.25">
      <c r="A45" s="77"/>
      <c r="B45" s="76" t="s">
        <v>24</v>
      </c>
      <c r="C45" s="76"/>
      <c r="D45" s="25">
        <v>585</v>
      </c>
      <c r="E45" s="26">
        <v>99</v>
      </c>
      <c r="F45" s="27">
        <f>SUM(F39:F44)</f>
        <v>34.9</v>
      </c>
      <c r="G45" s="27">
        <f>SUM(G39:G44)</f>
        <v>17.98</v>
      </c>
      <c r="H45" s="27">
        <f>SUM(H39:H44)</f>
        <v>81.239999999999995</v>
      </c>
      <c r="I45" s="27">
        <f>SUM(I39:I44)</f>
        <v>614.02</v>
      </c>
    </row>
    <row r="46" spans="1:9" ht="30" customHeight="1" x14ac:dyDescent="0.25">
      <c r="A46" s="77" t="s">
        <v>57</v>
      </c>
      <c r="B46" s="11"/>
      <c r="C46" s="5" t="s">
        <v>58</v>
      </c>
      <c r="D46" s="11">
        <v>50</v>
      </c>
      <c r="E46" s="29"/>
      <c r="F46" s="13">
        <v>6.5</v>
      </c>
      <c r="G46" s="14">
        <v>12.5</v>
      </c>
      <c r="H46" s="13">
        <v>0</v>
      </c>
      <c r="I46" s="14">
        <v>138.5</v>
      </c>
    </row>
    <row r="47" spans="1:9" ht="30" customHeight="1" x14ac:dyDescent="0.25">
      <c r="A47" s="77"/>
      <c r="B47" s="42">
        <v>171</v>
      </c>
      <c r="C47" s="43" t="s">
        <v>59</v>
      </c>
      <c r="D47" s="42">
        <v>155</v>
      </c>
      <c r="E47" s="29"/>
      <c r="F47" s="44">
        <v>6.6</v>
      </c>
      <c r="G47" s="44">
        <v>8.9</v>
      </c>
      <c r="H47" s="44">
        <v>32.4</v>
      </c>
      <c r="I47" s="44">
        <v>237</v>
      </c>
    </row>
    <row r="48" spans="1:9" ht="30" customHeight="1" x14ac:dyDescent="0.25">
      <c r="A48" s="77"/>
      <c r="B48" s="10" t="s">
        <v>18</v>
      </c>
      <c r="C48" s="12" t="s">
        <v>19</v>
      </c>
      <c r="D48" s="10" t="s">
        <v>20</v>
      </c>
      <c r="E48" s="16"/>
      <c r="F48" s="17"/>
      <c r="G48" s="17"/>
      <c r="H48" s="15">
        <v>11.09</v>
      </c>
      <c r="I48" s="15">
        <v>44.34</v>
      </c>
    </row>
    <row r="49" spans="1:9" ht="30" customHeight="1" x14ac:dyDescent="0.25">
      <c r="A49" s="77"/>
      <c r="B49" s="15"/>
      <c r="C49" s="12" t="s">
        <v>21</v>
      </c>
      <c r="D49" s="10">
        <v>30</v>
      </c>
      <c r="E49" s="16"/>
      <c r="F49" s="15">
        <v>2.37</v>
      </c>
      <c r="G49" s="18">
        <v>0.3</v>
      </c>
      <c r="H49" s="15">
        <v>14.49</v>
      </c>
      <c r="I49" s="18">
        <v>70.5</v>
      </c>
    </row>
    <row r="50" spans="1:9" ht="30" customHeight="1" x14ac:dyDescent="0.25">
      <c r="A50" s="77"/>
      <c r="B50" s="10" t="s">
        <v>22</v>
      </c>
      <c r="C50" s="12" t="s">
        <v>23</v>
      </c>
      <c r="D50" s="10">
        <v>100</v>
      </c>
      <c r="E50" s="16"/>
      <c r="F50" s="18">
        <v>0.4</v>
      </c>
      <c r="G50" s="18">
        <v>0.3</v>
      </c>
      <c r="H50" s="18">
        <v>10.9</v>
      </c>
      <c r="I50" s="10">
        <v>42</v>
      </c>
    </row>
    <row r="51" spans="1:9" ht="30" customHeight="1" x14ac:dyDescent="0.25">
      <c r="A51" s="77"/>
      <c r="B51" s="76" t="s">
        <v>24</v>
      </c>
      <c r="C51" s="76"/>
      <c r="D51" s="45">
        <v>535</v>
      </c>
      <c r="E51" s="26">
        <v>99</v>
      </c>
      <c r="F51" s="46">
        <f>SUM(F46:F50)</f>
        <v>15.87</v>
      </c>
      <c r="G51" s="46">
        <f>SUM(G46:G50)</f>
        <v>22</v>
      </c>
      <c r="H51" s="46">
        <f>SUM(H46:H50)</f>
        <v>68.88</v>
      </c>
      <c r="I51" s="46">
        <f>SUM(I46:I50)</f>
        <v>532.34</v>
      </c>
    </row>
    <row r="52" spans="1:9" ht="30" customHeight="1" x14ac:dyDescent="0.25">
      <c r="A52" s="77" t="s">
        <v>60</v>
      </c>
      <c r="B52" s="15" t="s">
        <v>61</v>
      </c>
      <c r="C52" s="12" t="s">
        <v>62</v>
      </c>
      <c r="D52" s="10">
        <v>200</v>
      </c>
      <c r="E52" s="15"/>
      <c r="F52" s="15">
        <v>6.96</v>
      </c>
      <c r="G52" s="15">
        <v>7.42</v>
      </c>
      <c r="H52" s="15">
        <v>34.68</v>
      </c>
      <c r="I52" s="15">
        <v>232.05</v>
      </c>
    </row>
    <row r="53" spans="1:9" ht="30" customHeight="1" x14ac:dyDescent="0.25">
      <c r="A53" s="77"/>
      <c r="B53" s="10"/>
      <c r="C53" s="12" t="s">
        <v>63</v>
      </c>
      <c r="D53" s="10">
        <v>100</v>
      </c>
      <c r="E53" s="22"/>
      <c r="F53" s="15">
        <v>7.63</v>
      </c>
      <c r="G53" s="15">
        <v>8.16</v>
      </c>
      <c r="H53" s="15">
        <v>31.26</v>
      </c>
      <c r="I53" s="15">
        <v>232.42</v>
      </c>
    </row>
    <row r="54" spans="1:9" ht="30" customHeight="1" x14ac:dyDescent="0.25">
      <c r="A54" s="77"/>
      <c r="B54" s="10" t="s">
        <v>33</v>
      </c>
      <c r="C54" s="12" t="s">
        <v>34</v>
      </c>
      <c r="D54" s="10">
        <v>180</v>
      </c>
      <c r="E54" s="16"/>
      <c r="F54" s="15">
        <v>3.5</v>
      </c>
      <c r="G54" s="15">
        <v>2.9</v>
      </c>
      <c r="H54" s="15">
        <v>22.58</v>
      </c>
      <c r="I54" s="15">
        <v>129.87</v>
      </c>
    </row>
    <row r="55" spans="1:9" ht="30" customHeight="1" x14ac:dyDescent="0.25">
      <c r="A55" s="77"/>
      <c r="B55" s="11" t="s">
        <v>22</v>
      </c>
      <c r="C55" s="12" t="s">
        <v>51</v>
      </c>
      <c r="D55" s="11">
        <v>150</v>
      </c>
      <c r="E55" s="13"/>
      <c r="F55" s="14">
        <v>2.25</v>
      </c>
      <c r="G55" s="14">
        <v>0.3</v>
      </c>
      <c r="H55" s="14">
        <v>32.700000000000003</v>
      </c>
      <c r="I55" s="15">
        <f>H55*4+G55*9+F55*4</f>
        <v>142.5</v>
      </c>
    </row>
    <row r="56" spans="1:9" ht="30" customHeight="1" x14ac:dyDescent="0.25">
      <c r="A56" s="77"/>
      <c r="B56" s="76" t="s">
        <v>24</v>
      </c>
      <c r="C56" s="76"/>
      <c r="D56" s="25">
        <f>SUM(D52:D55)</f>
        <v>630</v>
      </c>
      <c r="E56" s="47">
        <v>99</v>
      </c>
      <c r="F56" s="27">
        <f>F52+F53+F54+F55</f>
        <v>20.34</v>
      </c>
      <c r="G56" s="27">
        <f>G52+G53+G54+G55</f>
        <v>18.78</v>
      </c>
      <c r="H56" s="27">
        <f>H52+H53+H54+H55</f>
        <v>121.22</v>
      </c>
      <c r="I56" s="27">
        <f>I52+I53+I54+I55</f>
        <v>736.84</v>
      </c>
    </row>
    <row r="57" spans="1:9" ht="30" customHeight="1" x14ac:dyDescent="0.25">
      <c r="A57" s="9"/>
      <c r="B57" s="10" t="s">
        <v>28</v>
      </c>
      <c r="C57" s="12" t="s">
        <v>35</v>
      </c>
      <c r="D57" s="10">
        <v>10</v>
      </c>
      <c r="E57" s="26"/>
      <c r="F57" s="15">
        <v>0.08</v>
      </c>
      <c r="G57" s="15">
        <v>7.25</v>
      </c>
      <c r="H57" s="15">
        <v>0.13</v>
      </c>
      <c r="I57" s="15">
        <v>66.09</v>
      </c>
    </row>
    <row r="58" spans="1:9" ht="30" customHeight="1" x14ac:dyDescent="0.25">
      <c r="A58" s="77" t="s">
        <v>64</v>
      </c>
      <c r="B58" s="11"/>
      <c r="C58" s="12" t="s">
        <v>65</v>
      </c>
      <c r="D58" s="11">
        <v>120</v>
      </c>
      <c r="E58" s="13"/>
      <c r="F58" s="14">
        <v>7.6</v>
      </c>
      <c r="G58" s="14">
        <v>3.9</v>
      </c>
      <c r="H58" s="14">
        <v>0</v>
      </c>
      <c r="I58" s="15">
        <v>118.3</v>
      </c>
    </row>
    <row r="59" spans="1:9" ht="30" customHeight="1" x14ac:dyDescent="0.25">
      <c r="A59" s="77"/>
      <c r="B59" s="10" t="s">
        <v>61</v>
      </c>
      <c r="C59" s="12" t="s">
        <v>66</v>
      </c>
      <c r="D59" s="48" t="s">
        <v>67</v>
      </c>
      <c r="E59" s="22"/>
      <c r="F59" s="49">
        <v>5.91</v>
      </c>
      <c r="G59" s="49">
        <v>5.72</v>
      </c>
      <c r="H59" s="49">
        <v>29.29</v>
      </c>
      <c r="I59" s="49">
        <v>192.238</v>
      </c>
    </row>
    <row r="60" spans="1:9" ht="30" customHeight="1" x14ac:dyDescent="0.25">
      <c r="A60" s="77"/>
      <c r="B60" s="10" t="s">
        <v>41</v>
      </c>
      <c r="C60" s="12" t="s">
        <v>42</v>
      </c>
      <c r="D60" s="48" t="s">
        <v>43</v>
      </c>
      <c r="E60" s="16"/>
      <c r="F60" s="49">
        <v>0.06</v>
      </c>
      <c r="G60" s="49">
        <f>0.06</f>
        <v>0.06</v>
      </c>
      <c r="H60" s="49">
        <f>6.7</f>
        <v>6.7</v>
      </c>
      <c r="I60" s="49">
        <v>46.28</v>
      </c>
    </row>
    <row r="61" spans="1:9" ht="30" customHeight="1" x14ac:dyDescent="0.25">
      <c r="A61" s="77"/>
      <c r="B61" s="15"/>
      <c r="C61" s="12" t="s">
        <v>21</v>
      </c>
      <c r="D61" s="10">
        <v>30</v>
      </c>
      <c r="E61" s="16"/>
      <c r="F61" s="15">
        <v>2.37</v>
      </c>
      <c r="G61" s="18">
        <v>0.3</v>
      </c>
      <c r="H61" s="15">
        <v>14.49</v>
      </c>
      <c r="I61" s="18">
        <v>70.5</v>
      </c>
    </row>
    <row r="62" spans="1:9" ht="30" customHeight="1" x14ac:dyDescent="0.25">
      <c r="A62" s="77"/>
      <c r="B62" s="10" t="s">
        <v>22</v>
      </c>
      <c r="C62" s="12" t="s">
        <v>23</v>
      </c>
      <c r="D62" s="10">
        <v>100</v>
      </c>
      <c r="E62" s="16"/>
      <c r="F62" s="18">
        <v>0.4</v>
      </c>
      <c r="G62" s="18">
        <v>0.3</v>
      </c>
      <c r="H62" s="18">
        <v>10.9</v>
      </c>
      <c r="I62" s="10">
        <v>42</v>
      </c>
    </row>
    <row r="63" spans="1:9" ht="30" customHeight="1" x14ac:dyDescent="0.25">
      <c r="A63" s="77"/>
      <c r="B63" s="76" t="s">
        <v>24</v>
      </c>
      <c r="C63" s="76"/>
      <c r="D63" s="45">
        <v>560</v>
      </c>
      <c r="E63" s="26">
        <v>99</v>
      </c>
      <c r="F63" s="46">
        <f>SUM(F57:F62)</f>
        <v>16.419999999999998</v>
      </c>
      <c r="G63" s="46">
        <f>SUM(G57:G62)</f>
        <v>17.53</v>
      </c>
      <c r="H63" s="46">
        <f>SUM(H57:H62)</f>
        <v>61.51</v>
      </c>
      <c r="I63" s="46">
        <f>SUM(I57:I62)</f>
        <v>535.40800000000002</v>
      </c>
    </row>
    <row r="64" spans="1:9" ht="30" customHeight="1" x14ac:dyDescent="0.25">
      <c r="A64" s="77" t="s">
        <v>68</v>
      </c>
      <c r="B64" s="50"/>
      <c r="C64" s="5" t="s">
        <v>58</v>
      </c>
      <c r="D64" s="11">
        <v>50</v>
      </c>
      <c r="E64" s="29"/>
      <c r="F64" s="13">
        <v>6.5</v>
      </c>
      <c r="G64" s="14">
        <v>12.5</v>
      </c>
      <c r="H64" s="13">
        <v>0</v>
      </c>
      <c r="I64" s="14">
        <v>138.5</v>
      </c>
    </row>
    <row r="65" spans="1:9" ht="30" customHeight="1" x14ac:dyDescent="0.25">
      <c r="A65" s="77"/>
      <c r="B65" s="10" t="s">
        <v>55</v>
      </c>
      <c r="C65" s="38" t="s">
        <v>56</v>
      </c>
      <c r="D65" s="39">
        <v>155</v>
      </c>
      <c r="E65" s="16"/>
      <c r="F65" s="40">
        <v>6.6</v>
      </c>
      <c r="G65" s="41">
        <v>4.3</v>
      </c>
      <c r="H65" s="40">
        <v>42.3</v>
      </c>
      <c r="I65" s="40">
        <v>235</v>
      </c>
    </row>
    <row r="66" spans="1:9" ht="30" customHeight="1" x14ac:dyDescent="0.25">
      <c r="A66" s="77"/>
      <c r="B66" s="10" t="s">
        <v>18</v>
      </c>
      <c r="C66" s="12" t="s">
        <v>19</v>
      </c>
      <c r="D66" s="10" t="s">
        <v>20</v>
      </c>
      <c r="E66" s="16"/>
      <c r="F66" s="17"/>
      <c r="G66" s="17"/>
      <c r="H66" s="15">
        <v>11.09</v>
      </c>
      <c r="I66" s="15">
        <v>44.34</v>
      </c>
    </row>
    <row r="67" spans="1:9" ht="30" customHeight="1" x14ac:dyDescent="0.25">
      <c r="A67" s="77"/>
      <c r="B67" s="15"/>
      <c r="C67" s="12" t="s">
        <v>21</v>
      </c>
      <c r="D67" s="10">
        <v>30</v>
      </c>
      <c r="E67" s="16"/>
      <c r="F67" s="15">
        <v>2.37</v>
      </c>
      <c r="G67" s="18">
        <v>0.3</v>
      </c>
      <c r="H67" s="15">
        <v>14.49</v>
      </c>
      <c r="I67" s="18">
        <v>70.5</v>
      </c>
    </row>
    <row r="68" spans="1:9" ht="30" customHeight="1" x14ac:dyDescent="0.25">
      <c r="A68" s="77"/>
      <c r="B68" s="10" t="s">
        <v>22</v>
      </c>
      <c r="C68" s="12" t="s">
        <v>27</v>
      </c>
      <c r="D68" s="10">
        <v>100</v>
      </c>
      <c r="E68" s="16"/>
      <c r="F68" s="18">
        <v>0.4</v>
      </c>
      <c r="G68" s="18">
        <v>0.4</v>
      </c>
      <c r="H68" s="18">
        <v>9.8000000000000007</v>
      </c>
      <c r="I68" s="10">
        <v>47</v>
      </c>
    </row>
    <row r="69" spans="1:9" ht="30" customHeight="1" x14ac:dyDescent="0.25">
      <c r="A69" s="77"/>
      <c r="B69" s="76" t="s">
        <v>24</v>
      </c>
      <c r="C69" s="76"/>
      <c r="D69" s="25">
        <v>575</v>
      </c>
      <c r="E69" s="26">
        <v>99</v>
      </c>
      <c r="F69" s="27">
        <f>SUM(F64:F68)</f>
        <v>15.87</v>
      </c>
      <c r="G69" s="27">
        <f>SUM(G64:G68)</f>
        <v>17.5</v>
      </c>
      <c r="H69" s="27">
        <f>SUM(H64:H68)</f>
        <v>77.679999999999993</v>
      </c>
      <c r="I69" s="27">
        <f>SUM(I64:I68)</f>
        <v>535.34</v>
      </c>
    </row>
    <row r="70" spans="1:9" ht="30" customHeight="1" x14ac:dyDescent="0.25">
      <c r="A70" s="9"/>
      <c r="B70" s="10"/>
      <c r="C70" s="12" t="s">
        <v>45</v>
      </c>
      <c r="D70" s="10">
        <v>18</v>
      </c>
      <c r="E70" s="16"/>
      <c r="F70" s="15">
        <v>1.8</v>
      </c>
      <c r="G70" s="15">
        <v>5.3</v>
      </c>
      <c r="H70" s="15">
        <v>0.9</v>
      </c>
      <c r="I70" s="15">
        <v>52.9</v>
      </c>
    </row>
    <row r="71" spans="1:9" ht="30" customHeight="1" x14ac:dyDescent="0.25">
      <c r="A71" s="77" t="s">
        <v>69</v>
      </c>
      <c r="B71" s="15" t="s">
        <v>46</v>
      </c>
      <c r="C71" s="5" t="s">
        <v>70</v>
      </c>
      <c r="D71" s="10">
        <v>200</v>
      </c>
      <c r="E71" s="16"/>
      <c r="F71" s="41">
        <v>17.78</v>
      </c>
      <c r="G71" s="41">
        <v>10.52</v>
      </c>
      <c r="H71" s="41">
        <v>22.9</v>
      </c>
      <c r="I71" s="41">
        <v>255.13</v>
      </c>
    </row>
    <row r="72" spans="1:9" ht="30" customHeight="1" x14ac:dyDescent="0.25">
      <c r="A72" s="77"/>
      <c r="B72" s="10" t="s">
        <v>41</v>
      </c>
      <c r="C72" s="12" t="s">
        <v>42</v>
      </c>
      <c r="D72" s="48" t="s">
        <v>43</v>
      </c>
      <c r="E72" s="16"/>
      <c r="F72" s="49">
        <v>0.06</v>
      </c>
      <c r="G72" s="49">
        <f>0.06</f>
        <v>0.06</v>
      </c>
      <c r="H72" s="49">
        <f>6.7</f>
        <v>6.7</v>
      </c>
      <c r="I72" s="49">
        <v>46.28</v>
      </c>
    </row>
    <row r="73" spans="1:9" ht="30" customHeight="1" x14ac:dyDescent="0.25">
      <c r="A73" s="77"/>
      <c r="B73" s="15"/>
      <c r="C73" s="12" t="s">
        <v>21</v>
      </c>
      <c r="D73" s="10">
        <v>30</v>
      </c>
      <c r="E73" s="16"/>
      <c r="F73" s="15">
        <v>2.37</v>
      </c>
      <c r="G73" s="18">
        <v>0.3</v>
      </c>
      <c r="H73" s="15">
        <v>14.49</v>
      </c>
      <c r="I73" s="18">
        <v>70.5</v>
      </c>
    </row>
    <row r="74" spans="1:9" ht="30" customHeight="1" x14ac:dyDescent="0.25">
      <c r="A74" s="77"/>
      <c r="B74" s="11" t="s">
        <v>22</v>
      </c>
      <c r="C74" s="12" t="s">
        <v>51</v>
      </c>
      <c r="D74" s="11">
        <v>150</v>
      </c>
      <c r="E74" s="13"/>
      <c r="F74" s="14">
        <v>2.25</v>
      </c>
      <c r="G74" s="14">
        <v>0.3</v>
      </c>
      <c r="H74" s="14">
        <v>32.700000000000003</v>
      </c>
      <c r="I74" s="15">
        <f>H74*4+G74*9+F74*4</f>
        <v>142.5</v>
      </c>
    </row>
    <row r="75" spans="1:9" ht="30" customHeight="1" x14ac:dyDescent="0.25">
      <c r="A75" s="77"/>
      <c r="B75" s="76" t="s">
        <v>24</v>
      </c>
      <c r="C75" s="76"/>
      <c r="D75" s="25">
        <v>598</v>
      </c>
      <c r="E75" s="26">
        <v>99</v>
      </c>
      <c r="F75" s="27">
        <f>SUM(F70:F74)</f>
        <v>24.26</v>
      </c>
      <c r="G75" s="27">
        <f>SUM(G70:G74)</f>
        <v>16.48</v>
      </c>
      <c r="H75" s="27">
        <f>SUM(H70:H74)</f>
        <v>77.69</v>
      </c>
      <c r="I75" s="27">
        <f>SUM(I70:I74)</f>
        <v>567.30999999999995</v>
      </c>
    </row>
    <row r="76" spans="1:9" ht="30" customHeight="1" x14ac:dyDescent="0.25">
      <c r="A76" s="77" t="s">
        <v>71</v>
      </c>
      <c r="B76" s="11" t="s">
        <v>14</v>
      </c>
      <c r="C76" s="12" t="s">
        <v>15</v>
      </c>
      <c r="D76" s="11">
        <v>15</v>
      </c>
      <c r="E76" s="13"/>
      <c r="F76" s="13">
        <v>1.94</v>
      </c>
      <c r="G76" s="13">
        <v>3.27</v>
      </c>
      <c r="H76" s="13">
        <v>0.28999999999999998</v>
      </c>
      <c r="I76" s="14">
        <v>38.4</v>
      </c>
    </row>
    <row r="77" spans="1:9" ht="30" customHeight="1" x14ac:dyDescent="0.25">
      <c r="A77" s="77"/>
      <c r="B77" s="15" t="s">
        <v>16</v>
      </c>
      <c r="C77" s="12" t="s">
        <v>72</v>
      </c>
      <c r="D77" s="10">
        <v>160</v>
      </c>
      <c r="E77" s="15"/>
      <c r="F77" s="15">
        <v>21.68</v>
      </c>
      <c r="G77" s="15">
        <v>11.52</v>
      </c>
      <c r="H77" s="15">
        <v>32.82</v>
      </c>
      <c r="I77" s="15">
        <v>325.01</v>
      </c>
    </row>
    <row r="78" spans="1:9" ht="30" customHeight="1" x14ac:dyDescent="0.25">
      <c r="A78" s="77"/>
      <c r="B78" s="10" t="s">
        <v>18</v>
      </c>
      <c r="C78" s="12" t="s">
        <v>19</v>
      </c>
      <c r="D78" s="10" t="s">
        <v>20</v>
      </c>
      <c r="E78" s="16"/>
      <c r="F78" s="17"/>
      <c r="G78" s="17"/>
      <c r="H78" s="15">
        <v>11.09</v>
      </c>
      <c r="I78" s="15">
        <v>44.34</v>
      </c>
    </row>
    <row r="79" spans="1:9" ht="30" customHeight="1" x14ac:dyDescent="0.25">
      <c r="A79" s="77"/>
      <c r="B79" s="15"/>
      <c r="C79" s="12" t="s">
        <v>21</v>
      </c>
      <c r="D79" s="10">
        <v>30</v>
      </c>
      <c r="E79" s="16"/>
      <c r="F79" s="15">
        <v>2.37</v>
      </c>
      <c r="G79" s="18">
        <v>0.3</v>
      </c>
      <c r="H79" s="15">
        <v>14.49</v>
      </c>
      <c r="I79" s="18">
        <v>70.5</v>
      </c>
    </row>
    <row r="80" spans="1:9" ht="30" customHeight="1" x14ac:dyDescent="0.25">
      <c r="A80" s="77"/>
      <c r="B80" s="10" t="s">
        <v>22</v>
      </c>
      <c r="C80" s="12" t="s">
        <v>27</v>
      </c>
      <c r="D80" s="10">
        <v>100</v>
      </c>
      <c r="E80" s="16"/>
      <c r="F80" s="18">
        <v>0.4</v>
      </c>
      <c r="G80" s="18">
        <v>0.4</v>
      </c>
      <c r="H80" s="18">
        <v>9.8000000000000007</v>
      </c>
      <c r="I80" s="10">
        <v>47</v>
      </c>
    </row>
    <row r="81" spans="1:9" ht="30" customHeight="1" x14ac:dyDescent="0.25">
      <c r="A81" s="77"/>
      <c r="B81" s="76" t="s">
        <v>24</v>
      </c>
      <c r="C81" s="76"/>
      <c r="D81" s="25">
        <v>505</v>
      </c>
      <c r="E81" s="26">
        <v>99</v>
      </c>
      <c r="F81" s="27">
        <f>SUM(F76:F80)</f>
        <v>26.39</v>
      </c>
      <c r="G81" s="27">
        <f>SUM(G76:G80)</f>
        <v>15.49</v>
      </c>
      <c r="H81" s="27">
        <f>SUM(H76:H80)</f>
        <v>68.490000000000009</v>
      </c>
      <c r="I81" s="27">
        <f>SUM(I76:I80)</f>
        <v>525.25</v>
      </c>
    </row>
    <row r="82" spans="1:9" ht="30" customHeight="1" x14ac:dyDescent="0.25">
      <c r="A82" s="77" t="s">
        <v>73</v>
      </c>
      <c r="B82" s="10" t="s">
        <v>28</v>
      </c>
      <c r="C82" s="5" t="s">
        <v>29</v>
      </c>
      <c r="D82" s="10">
        <v>10</v>
      </c>
      <c r="E82" s="13"/>
      <c r="F82" s="15">
        <v>0.12</v>
      </c>
      <c r="G82" s="15">
        <v>6.2</v>
      </c>
      <c r="H82" s="15">
        <v>1.96</v>
      </c>
      <c r="I82" s="15">
        <v>66.400000000000006</v>
      </c>
    </row>
    <row r="83" spans="1:9" ht="30" customHeight="1" x14ac:dyDescent="0.25">
      <c r="A83" s="77"/>
      <c r="B83" s="15" t="s">
        <v>74</v>
      </c>
      <c r="C83" s="12" t="s">
        <v>75</v>
      </c>
      <c r="D83" s="10" t="s">
        <v>76</v>
      </c>
      <c r="E83" s="16"/>
      <c r="F83" s="15">
        <v>8.9</v>
      </c>
      <c r="G83" s="15">
        <v>5.6</v>
      </c>
      <c r="H83" s="15">
        <v>63.2</v>
      </c>
      <c r="I83" s="15">
        <v>304</v>
      </c>
    </row>
    <row r="84" spans="1:9" ht="30" customHeight="1" x14ac:dyDescent="0.25">
      <c r="A84" s="77"/>
      <c r="B84" s="10" t="s">
        <v>33</v>
      </c>
      <c r="C84" s="12" t="s">
        <v>34</v>
      </c>
      <c r="D84" s="10">
        <v>180</v>
      </c>
      <c r="E84" s="16"/>
      <c r="F84" s="15">
        <v>3.5</v>
      </c>
      <c r="G84" s="15">
        <v>2.9</v>
      </c>
      <c r="H84" s="15">
        <v>22.58</v>
      </c>
      <c r="I84" s="15">
        <v>129.87</v>
      </c>
    </row>
    <row r="85" spans="1:9" ht="30" customHeight="1" x14ac:dyDescent="0.25">
      <c r="A85" s="77"/>
      <c r="B85" s="15"/>
      <c r="C85" s="12" t="s">
        <v>21</v>
      </c>
      <c r="D85" s="10">
        <v>30</v>
      </c>
      <c r="E85" s="16"/>
      <c r="F85" s="15">
        <v>2.37</v>
      </c>
      <c r="G85" s="18">
        <v>0.3</v>
      </c>
      <c r="H85" s="15">
        <v>14.49</v>
      </c>
      <c r="I85" s="18">
        <v>70.5</v>
      </c>
    </row>
    <row r="86" spans="1:9" ht="30" customHeight="1" x14ac:dyDescent="0.25">
      <c r="A86" s="9"/>
      <c r="B86" s="10" t="s">
        <v>22</v>
      </c>
      <c r="C86" s="12" t="s">
        <v>27</v>
      </c>
      <c r="D86" s="10">
        <v>100</v>
      </c>
      <c r="E86" s="16"/>
      <c r="F86" s="18">
        <v>0.4</v>
      </c>
      <c r="G86" s="18">
        <v>0.4</v>
      </c>
      <c r="H86" s="18">
        <v>9.8000000000000007</v>
      </c>
      <c r="I86" s="10">
        <v>47</v>
      </c>
    </row>
    <row r="87" spans="1:9" ht="30" customHeight="1" x14ac:dyDescent="0.25">
      <c r="A87" s="9"/>
      <c r="B87" s="76" t="s">
        <v>24</v>
      </c>
      <c r="C87" s="76"/>
      <c r="D87" s="25">
        <v>582</v>
      </c>
      <c r="E87" s="26">
        <v>99</v>
      </c>
      <c r="F87" s="27">
        <f>SUM(F82:F86)</f>
        <v>15.290000000000001</v>
      </c>
      <c r="G87" s="27">
        <f>SUM(G82:G86)</f>
        <v>15.400000000000002</v>
      </c>
      <c r="H87" s="27">
        <f>SUM(H82:H86)</f>
        <v>112.02999999999999</v>
      </c>
      <c r="I87" s="27">
        <f>SUM(I82:I86)</f>
        <v>617.77</v>
      </c>
    </row>
    <row r="88" spans="1:9" ht="30" customHeight="1" x14ac:dyDescent="0.25">
      <c r="A88" s="77" t="s">
        <v>77</v>
      </c>
      <c r="B88" s="51" t="s">
        <v>78</v>
      </c>
      <c r="C88" s="52" t="s">
        <v>79</v>
      </c>
      <c r="D88" s="51" t="s">
        <v>80</v>
      </c>
      <c r="E88" s="29"/>
      <c r="F88" s="41">
        <v>12.93</v>
      </c>
      <c r="G88" s="41">
        <v>16.22</v>
      </c>
      <c r="H88" s="41">
        <v>11.76</v>
      </c>
      <c r="I88" s="41">
        <v>244.79</v>
      </c>
    </row>
    <row r="89" spans="1:9" ht="30" customHeight="1" x14ac:dyDescent="0.25">
      <c r="A89" s="77"/>
      <c r="B89" s="42">
        <v>171</v>
      </c>
      <c r="C89" s="43" t="s">
        <v>81</v>
      </c>
      <c r="D89" s="42">
        <v>150</v>
      </c>
      <c r="E89" s="29"/>
      <c r="F89" s="44">
        <v>6.6</v>
      </c>
      <c r="G89" s="44">
        <v>8.9</v>
      </c>
      <c r="H89" s="44">
        <v>32.4</v>
      </c>
      <c r="I89" s="44">
        <v>237</v>
      </c>
    </row>
    <row r="90" spans="1:9" ht="30" customHeight="1" x14ac:dyDescent="0.25">
      <c r="A90" s="77"/>
      <c r="B90" s="10" t="s">
        <v>41</v>
      </c>
      <c r="C90" s="12" t="s">
        <v>42</v>
      </c>
      <c r="D90" s="10">
        <v>200</v>
      </c>
      <c r="E90" s="16"/>
      <c r="F90" s="15">
        <v>0.06</v>
      </c>
      <c r="G90" s="15">
        <v>0.01</v>
      </c>
      <c r="H90" s="15">
        <v>11.19</v>
      </c>
      <c r="I90" s="15">
        <v>46.28</v>
      </c>
    </row>
    <row r="91" spans="1:9" ht="30" customHeight="1" x14ac:dyDescent="0.25">
      <c r="A91" s="77"/>
      <c r="B91" s="15"/>
      <c r="C91" s="12" t="s">
        <v>21</v>
      </c>
      <c r="D91" s="10">
        <v>30</v>
      </c>
      <c r="E91" s="16"/>
      <c r="F91" s="15">
        <v>2.37</v>
      </c>
      <c r="G91" s="18">
        <v>0.3</v>
      </c>
      <c r="H91" s="15">
        <v>14.49</v>
      </c>
      <c r="I91" s="18">
        <v>70.5</v>
      </c>
    </row>
    <row r="92" spans="1:9" ht="30" customHeight="1" x14ac:dyDescent="0.25">
      <c r="A92" s="77"/>
      <c r="B92" s="11" t="s">
        <v>22</v>
      </c>
      <c r="C92" s="12" t="s">
        <v>51</v>
      </c>
      <c r="D92" s="11">
        <v>150</v>
      </c>
      <c r="E92" s="13"/>
      <c r="F92" s="14">
        <v>2.25</v>
      </c>
      <c r="G92" s="14">
        <v>0.3</v>
      </c>
      <c r="H92" s="14">
        <v>32.700000000000003</v>
      </c>
      <c r="I92" s="15">
        <f>H92*4+G92*9+F92*4</f>
        <v>142.5</v>
      </c>
    </row>
    <row r="93" spans="1:9" ht="30" customHeight="1" x14ac:dyDescent="0.25">
      <c r="A93" s="9"/>
      <c r="B93" s="76" t="s">
        <v>24</v>
      </c>
      <c r="C93" s="76"/>
      <c r="D93" s="25">
        <f>SUM(D88:D92)</f>
        <v>530</v>
      </c>
      <c r="E93" s="53">
        <v>99</v>
      </c>
      <c r="F93" s="27">
        <f>SUM(F88:F92)</f>
        <v>24.21</v>
      </c>
      <c r="G93" s="27">
        <f>SUM(G88:G92)</f>
        <v>25.73</v>
      </c>
      <c r="H93" s="27">
        <f>SUM(H88:H92)</f>
        <v>102.53999999999999</v>
      </c>
      <c r="I93" s="27">
        <f>SUM(I88:I92)</f>
        <v>741.06999999999994</v>
      </c>
    </row>
    <row r="94" spans="1:9" ht="30" customHeight="1" x14ac:dyDescent="0.25">
      <c r="A94" s="77" t="s">
        <v>82</v>
      </c>
      <c r="B94" s="54" t="s">
        <v>83</v>
      </c>
      <c r="C94" s="55" t="s">
        <v>84</v>
      </c>
      <c r="D94" s="54">
        <v>150</v>
      </c>
      <c r="E94" s="16"/>
      <c r="F94" s="56">
        <f>18.41+0.64</f>
        <v>19.05</v>
      </c>
      <c r="G94" s="56">
        <f>16.28+2.52</f>
        <v>18.8</v>
      </c>
      <c r="H94" s="56">
        <f>3.82+2.96</f>
        <v>6.7799999999999994</v>
      </c>
      <c r="I94" s="56">
        <f>236.66+37.08</f>
        <v>273.74</v>
      </c>
    </row>
    <row r="95" spans="1:9" ht="30" customHeight="1" x14ac:dyDescent="0.25">
      <c r="A95" s="77"/>
      <c r="B95" s="10" t="s">
        <v>41</v>
      </c>
      <c r="C95" s="12" t="s">
        <v>42</v>
      </c>
      <c r="D95" s="57" t="s">
        <v>43</v>
      </c>
      <c r="E95" s="16"/>
      <c r="F95" s="58">
        <v>0.06</v>
      </c>
      <c r="G95" s="58">
        <v>0.01</v>
      </c>
      <c r="H95" s="58">
        <v>11.19</v>
      </c>
      <c r="I95" s="58">
        <v>46.28</v>
      </c>
    </row>
    <row r="96" spans="1:9" ht="30" customHeight="1" x14ac:dyDescent="0.25">
      <c r="A96" s="77"/>
      <c r="B96" s="15"/>
      <c r="C96" s="12" t="s">
        <v>21</v>
      </c>
      <c r="D96" s="10">
        <v>30</v>
      </c>
      <c r="E96" s="16"/>
      <c r="F96" s="15">
        <v>2.37</v>
      </c>
      <c r="G96" s="18">
        <v>0.3</v>
      </c>
      <c r="H96" s="15">
        <v>14.49</v>
      </c>
      <c r="I96" s="18">
        <v>70.5</v>
      </c>
    </row>
    <row r="97" spans="1:9" ht="30" customHeight="1" x14ac:dyDescent="0.25">
      <c r="A97" s="77"/>
      <c r="B97" s="10" t="s">
        <v>22</v>
      </c>
      <c r="C97" s="12" t="s">
        <v>85</v>
      </c>
      <c r="D97" s="10">
        <v>42</v>
      </c>
      <c r="E97" s="16"/>
      <c r="F97" s="18">
        <v>3.5</v>
      </c>
      <c r="G97" s="18">
        <v>4</v>
      </c>
      <c r="H97" s="18">
        <v>16</v>
      </c>
      <c r="I97" s="10">
        <v>110</v>
      </c>
    </row>
    <row r="98" spans="1:9" ht="30" customHeight="1" x14ac:dyDescent="0.25">
      <c r="A98" s="77"/>
      <c r="B98" s="10" t="s">
        <v>22</v>
      </c>
      <c r="C98" s="12" t="s">
        <v>27</v>
      </c>
      <c r="D98" s="10">
        <v>100</v>
      </c>
      <c r="E98" s="16"/>
      <c r="F98" s="18">
        <v>0.4</v>
      </c>
      <c r="G98" s="18">
        <v>0.4</v>
      </c>
      <c r="H98" s="18">
        <v>9.8000000000000007</v>
      </c>
      <c r="I98" s="10">
        <v>47</v>
      </c>
    </row>
    <row r="99" spans="1:9" ht="30" customHeight="1" x14ac:dyDescent="0.25">
      <c r="A99" s="77"/>
      <c r="B99" s="76" t="s">
        <v>24</v>
      </c>
      <c r="C99" s="76"/>
      <c r="D99" s="25">
        <v>522</v>
      </c>
      <c r="E99" s="26">
        <v>99</v>
      </c>
      <c r="F99" s="27">
        <f>SUM(F94:F98)</f>
        <v>25.38</v>
      </c>
      <c r="G99" s="27">
        <f>SUM(G94:G98)</f>
        <v>23.51</v>
      </c>
      <c r="H99" s="27">
        <f>SUM(H94:H98)</f>
        <v>58.260000000000005</v>
      </c>
      <c r="I99" s="27">
        <f>SUM(I94:I98)</f>
        <v>547.52</v>
      </c>
    </row>
    <row r="100" spans="1:9" ht="30" customHeight="1" x14ac:dyDescent="0.25">
      <c r="A100" s="77" t="s">
        <v>86</v>
      </c>
      <c r="B100" s="10" t="s">
        <v>28</v>
      </c>
      <c r="C100" s="12" t="s">
        <v>53</v>
      </c>
      <c r="D100" s="10">
        <v>15</v>
      </c>
      <c r="E100" s="16"/>
      <c r="F100" s="18">
        <v>3.9</v>
      </c>
      <c r="G100" s="15">
        <v>3.92</v>
      </c>
      <c r="H100" s="17"/>
      <c r="I100" s="18">
        <v>51.6</v>
      </c>
    </row>
    <row r="101" spans="1:9" ht="30" customHeight="1" x14ac:dyDescent="0.25">
      <c r="A101" s="77"/>
      <c r="B101" s="59">
        <v>294</v>
      </c>
      <c r="C101" s="28" t="s">
        <v>87</v>
      </c>
      <c r="D101" s="59">
        <v>90</v>
      </c>
      <c r="E101" s="22"/>
      <c r="F101" s="41">
        <v>12.16</v>
      </c>
      <c r="G101" s="41">
        <v>9.8000000000000007</v>
      </c>
      <c r="H101" s="41">
        <v>14.5</v>
      </c>
      <c r="I101" s="41">
        <v>133.99</v>
      </c>
    </row>
    <row r="102" spans="1:9" ht="30" customHeight="1" x14ac:dyDescent="0.25">
      <c r="A102" s="77"/>
      <c r="B102" s="10" t="s">
        <v>55</v>
      </c>
      <c r="C102" s="38" t="s">
        <v>56</v>
      </c>
      <c r="D102" s="39">
        <v>155</v>
      </c>
      <c r="E102" s="16"/>
      <c r="F102" s="40">
        <v>6.6</v>
      </c>
      <c r="G102" s="41">
        <v>4.3</v>
      </c>
      <c r="H102" s="40">
        <v>42.3</v>
      </c>
      <c r="I102" s="40">
        <v>235</v>
      </c>
    </row>
    <row r="103" spans="1:9" ht="30" customHeight="1" x14ac:dyDescent="0.25">
      <c r="A103" s="77"/>
      <c r="B103" s="10" t="s">
        <v>18</v>
      </c>
      <c r="C103" s="12" t="s">
        <v>19</v>
      </c>
      <c r="D103" s="10">
        <v>200</v>
      </c>
      <c r="E103" s="16"/>
      <c r="F103" s="17"/>
      <c r="G103" s="17"/>
      <c r="H103" s="15">
        <v>11.09</v>
      </c>
      <c r="I103" s="15">
        <v>44.34</v>
      </c>
    </row>
    <row r="104" spans="1:9" ht="30" customHeight="1" x14ac:dyDescent="0.25">
      <c r="A104" s="77"/>
      <c r="B104" s="15"/>
      <c r="C104" s="12" t="s">
        <v>21</v>
      </c>
      <c r="D104" s="10">
        <v>30</v>
      </c>
      <c r="E104" s="16"/>
      <c r="F104" s="15">
        <v>2.37</v>
      </c>
      <c r="G104" s="18">
        <v>0.3</v>
      </c>
      <c r="H104" s="15">
        <v>14.49</v>
      </c>
      <c r="I104" s="18">
        <v>70.5</v>
      </c>
    </row>
    <row r="105" spans="1:9" ht="30" customHeight="1" x14ac:dyDescent="0.25">
      <c r="A105" s="77"/>
      <c r="B105" s="10" t="s">
        <v>22</v>
      </c>
      <c r="C105" s="12" t="s">
        <v>27</v>
      </c>
      <c r="D105" s="10">
        <v>100</v>
      </c>
      <c r="E105" s="16"/>
      <c r="F105" s="18">
        <v>0.4</v>
      </c>
      <c r="G105" s="18">
        <v>0.4</v>
      </c>
      <c r="H105" s="18">
        <v>9.8000000000000007</v>
      </c>
      <c r="I105" s="10">
        <v>47</v>
      </c>
    </row>
    <row r="106" spans="1:9" ht="30" customHeight="1" x14ac:dyDescent="0.25">
      <c r="A106" s="77"/>
      <c r="B106" s="76" t="s">
        <v>24</v>
      </c>
      <c r="C106" s="76"/>
      <c r="D106" s="25">
        <f>SUM(D100:D105)</f>
        <v>590</v>
      </c>
      <c r="E106" s="26">
        <v>99</v>
      </c>
      <c r="F106" s="27">
        <f>SUM(F100:F105)</f>
        <v>25.429999999999996</v>
      </c>
      <c r="G106" s="27">
        <f>SUM(G100:G105)</f>
        <v>18.72</v>
      </c>
      <c r="H106" s="27">
        <f>SUM(H100:H105)</f>
        <v>92.179999999999993</v>
      </c>
      <c r="I106" s="27">
        <f>SUM(I100:I105)</f>
        <v>582.43000000000006</v>
      </c>
    </row>
    <row r="107" spans="1:9" ht="30" customHeight="1" x14ac:dyDescent="0.25">
      <c r="A107" s="77" t="s">
        <v>88</v>
      </c>
      <c r="B107" s="15"/>
      <c r="C107" s="12" t="s">
        <v>65</v>
      </c>
      <c r="D107" s="11">
        <v>120</v>
      </c>
      <c r="E107" s="13"/>
      <c r="F107" s="14">
        <v>7.6</v>
      </c>
      <c r="G107" s="14">
        <v>3.9</v>
      </c>
      <c r="H107" s="14">
        <v>0</v>
      </c>
      <c r="I107" s="15">
        <v>118.3</v>
      </c>
    </row>
    <row r="108" spans="1:9" ht="30" customHeight="1" x14ac:dyDescent="0.25">
      <c r="A108" s="77"/>
      <c r="B108" s="60">
        <v>173.05</v>
      </c>
      <c r="C108" s="24" t="s">
        <v>89</v>
      </c>
      <c r="D108" s="60" t="s">
        <v>90</v>
      </c>
      <c r="E108" s="16"/>
      <c r="F108" s="61">
        <v>8.4</v>
      </c>
      <c r="G108" s="61">
        <v>11.08</v>
      </c>
      <c r="H108" s="61">
        <v>42.3</v>
      </c>
      <c r="I108" s="61">
        <f>H108*4+G108*9+F108*4</f>
        <v>302.52</v>
      </c>
    </row>
    <row r="109" spans="1:9" ht="30" customHeight="1" x14ac:dyDescent="0.25">
      <c r="A109" s="77"/>
      <c r="B109" s="10" t="s">
        <v>41</v>
      </c>
      <c r="C109" s="12" t="s">
        <v>42</v>
      </c>
      <c r="D109" s="57" t="s">
        <v>43</v>
      </c>
      <c r="E109" s="16"/>
      <c r="F109" s="58">
        <v>0.06</v>
      </c>
      <c r="G109" s="58">
        <v>0.01</v>
      </c>
      <c r="H109" s="58">
        <v>11.19</v>
      </c>
      <c r="I109" s="58">
        <v>46.28</v>
      </c>
    </row>
    <row r="110" spans="1:9" ht="30" customHeight="1" x14ac:dyDescent="0.25">
      <c r="A110" s="77"/>
      <c r="B110" s="15"/>
      <c r="C110" s="12" t="s">
        <v>21</v>
      </c>
      <c r="D110" s="10">
        <v>30</v>
      </c>
      <c r="E110" s="16"/>
      <c r="F110" s="15">
        <v>2.37</v>
      </c>
      <c r="G110" s="18">
        <v>0.3</v>
      </c>
      <c r="H110" s="15">
        <v>14.49</v>
      </c>
      <c r="I110" s="18">
        <v>70.5</v>
      </c>
    </row>
    <row r="111" spans="1:9" ht="30" customHeight="1" x14ac:dyDescent="0.25">
      <c r="A111" s="77"/>
      <c r="B111" s="10" t="s">
        <v>22</v>
      </c>
      <c r="C111" s="12" t="s">
        <v>27</v>
      </c>
      <c r="D111" s="10">
        <v>100</v>
      </c>
      <c r="E111" s="16"/>
      <c r="F111" s="18">
        <v>0.4</v>
      </c>
      <c r="G111" s="18">
        <v>0.4</v>
      </c>
      <c r="H111" s="18">
        <v>9.8000000000000007</v>
      </c>
      <c r="I111" s="10">
        <v>47</v>
      </c>
    </row>
    <row r="112" spans="1:9" ht="30" customHeight="1" x14ac:dyDescent="0.25">
      <c r="A112" s="77"/>
      <c r="B112" s="76" t="s">
        <v>24</v>
      </c>
      <c r="C112" s="76"/>
      <c r="D112" s="62">
        <v>650</v>
      </c>
      <c r="E112" s="26">
        <v>99</v>
      </c>
      <c r="F112" s="63">
        <f>SUM(F107:F111)</f>
        <v>18.829999999999998</v>
      </c>
      <c r="G112" s="63">
        <f>SUM(G107:G111)</f>
        <v>15.690000000000001</v>
      </c>
      <c r="H112" s="63">
        <f>SUM(H107:H111)</f>
        <v>77.779999999999987</v>
      </c>
      <c r="I112" s="63">
        <f>SUM(I107:I111)</f>
        <v>584.6</v>
      </c>
    </row>
    <row r="113" spans="1:9" ht="30" customHeight="1" x14ac:dyDescent="0.25">
      <c r="A113" s="86" t="s">
        <v>91</v>
      </c>
      <c r="B113" s="13" t="s">
        <v>46</v>
      </c>
      <c r="C113" s="12" t="s">
        <v>92</v>
      </c>
      <c r="D113" s="11" t="s">
        <v>67</v>
      </c>
      <c r="E113" s="33"/>
      <c r="F113" s="13">
        <v>4.8600000000000003</v>
      </c>
      <c r="G113" s="13">
        <v>7.54</v>
      </c>
      <c r="H113" s="13">
        <v>35.85</v>
      </c>
      <c r="I113" s="13">
        <v>219.5</v>
      </c>
    </row>
    <row r="114" spans="1:9" ht="30" customHeight="1" x14ac:dyDescent="0.25">
      <c r="A114" s="86"/>
      <c r="B114" s="10">
        <v>486</v>
      </c>
      <c r="C114" s="12" t="s">
        <v>93</v>
      </c>
      <c r="D114" s="10">
        <v>100</v>
      </c>
      <c r="E114" s="16"/>
      <c r="F114" s="15">
        <v>7.63</v>
      </c>
      <c r="G114" s="15">
        <v>8.16</v>
      </c>
      <c r="H114" s="15">
        <v>31.26</v>
      </c>
      <c r="I114" s="15">
        <v>232.42</v>
      </c>
    </row>
    <row r="115" spans="1:9" ht="30" customHeight="1" x14ac:dyDescent="0.25">
      <c r="A115" s="86"/>
      <c r="B115" s="10" t="s">
        <v>18</v>
      </c>
      <c r="C115" s="12" t="s">
        <v>19</v>
      </c>
      <c r="D115" s="10" t="s">
        <v>20</v>
      </c>
      <c r="E115" s="16"/>
      <c r="F115" s="17"/>
      <c r="G115" s="17"/>
      <c r="H115" s="15">
        <v>11.09</v>
      </c>
      <c r="I115" s="15">
        <v>44.34</v>
      </c>
    </row>
    <row r="116" spans="1:9" ht="30" customHeight="1" x14ac:dyDescent="0.25">
      <c r="A116" s="86"/>
      <c r="B116" s="15"/>
      <c r="C116" s="12" t="s">
        <v>21</v>
      </c>
      <c r="D116" s="10">
        <v>30</v>
      </c>
      <c r="E116" s="16"/>
      <c r="F116" s="15">
        <v>2.37</v>
      </c>
      <c r="G116" s="18">
        <v>0.3</v>
      </c>
      <c r="H116" s="15">
        <v>14.49</v>
      </c>
      <c r="I116" s="18">
        <v>70.5</v>
      </c>
    </row>
    <row r="117" spans="1:9" ht="30" customHeight="1" x14ac:dyDescent="0.25">
      <c r="A117" s="86"/>
      <c r="B117" s="10" t="s">
        <v>22</v>
      </c>
      <c r="C117" s="12" t="s">
        <v>23</v>
      </c>
      <c r="D117" s="10">
        <v>100</v>
      </c>
      <c r="E117" s="16"/>
      <c r="F117" s="18">
        <v>0.4</v>
      </c>
      <c r="G117" s="18">
        <v>0.3</v>
      </c>
      <c r="H117" s="18">
        <v>10.9</v>
      </c>
      <c r="I117" s="10">
        <v>42</v>
      </c>
    </row>
    <row r="118" spans="1:9" ht="30" customHeight="1" x14ac:dyDescent="0.25">
      <c r="A118" s="86"/>
      <c r="B118" s="76" t="s">
        <v>24</v>
      </c>
      <c r="C118" s="76"/>
      <c r="D118" s="25">
        <v>630</v>
      </c>
      <c r="E118" s="26">
        <v>99</v>
      </c>
      <c r="F118" s="27">
        <f>SUM(F113:F117)</f>
        <v>15.26</v>
      </c>
      <c r="G118" s="27">
        <f>SUM(G113:G117)</f>
        <v>16.3</v>
      </c>
      <c r="H118" s="27">
        <f>SUM(H113:H117)</f>
        <v>103.59</v>
      </c>
      <c r="I118" s="27">
        <f>SUM(I113:I117)</f>
        <v>608.76</v>
      </c>
    </row>
    <row r="119" spans="1:9" ht="30" customHeight="1" x14ac:dyDescent="0.25">
      <c r="A119" s="86" t="s">
        <v>94</v>
      </c>
      <c r="B119" s="51"/>
      <c r="C119" s="12" t="s">
        <v>58</v>
      </c>
      <c r="D119" s="11">
        <v>50</v>
      </c>
      <c r="E119" s="29"/>
      <c r="F119" s="13">
        <v>6.5</v>
      </c>
      <c r="G119" s="14">
        <v>12.5</v>
      </c>
      <c r="H119" s="13">
        <v>0</v>
      </c>
      <c r="I119" s="14">
        <v>138.5</v>
      </c>
    </row>
    <row r="120" spans="1:9" ht="30" customHeight="1" x14ac:dyDescent="0.25">
      <c r="A120" s="86"/>
      <c r="B120" s="10" t="s">
        <v>55</v>
      </c>
      <c r="C120" s="38" t="s">
        <v>56</v>
      </c>
      <c r="D120" s="39">
        <v>155</v>
      </c>
      <c r="E120" s="16"/>
      <c r="F120" s="40">
        <v>6.6</v>
      </c>
      <c r="G120" s="41">
        <v>4.3</v>
      </c>
      <c r="H120" s="40">
        <v>42.3</v>
      </c>
      <c r="I120" s="40">
        <v>235</v>
      </c>
    </row>
    <row r="121" spans="1:9" ht="30" customHeight="1" x14ac:dyDescent="0.25">
      <c r="A121" s="86"/>
      <c r="B121" s="10" t="s">
        <v>41</v>
      </c>
      <c r="C121" s="12" t="s">
        <v>42</v>
      </c>
      <c r="D121" s="48" t="s">
        <v>43</v>
      </c>
      <c r="E121" s="16"/>
      <c r="F121" s="49">
        <v>0.06</v>
      </c>
      <c r="G121" s="49">
        <f>0.06</f>
        <v>0.06</v>
      </c>
      <c r="H121" s="49">
        <f>6.7</f>
        <v>6.7</v>
      </c>
      <c r="I121" s="49">
        <v>46.28</v>
      </c>
    </row>
    <row r="122" spans="1:9" ht="30" customHeight="1" x14ac:dyDescent="0.25">
      <c r="A122" s="86"/>
      <c r="B122" s="15"/>
      <c r="C122" s="12" t="s">
        <v>21</v>
      </c>
      <c r="D122" s="10">
        <v>30</v>
      </c>
      <c r="E122" s="16"/>
      <c r="F122" s="15">
        <v>2.37</v>
      </c>
      <c r="G122" s="18">
        <v>0.3</v>
      </c>
      <c r="H122" s="15">
        <v>14.49</v>
      </c>
      <c r="I122" s="18">
        <v>70.5</v>
      </c>
    </row>
    <row r="123" spans="1:9" ht="30" customHeight="1" x14ac:dyDescent="0.25">
      <c r="A123" s="86"/>
      <c r="B123" s="11" t="s">
        <v>22</v>
      </c>
      <c r="C123" s="12" t="s">
        <v>51</v>
      </c>
      <c r="D123" s="11">
        <v>150</v>
      </c>
      <c r="E123" s="13"/>
      <c r="F123" s="14">
        <v>2.25</v>
      </c>
      <c r="G123" s="14">
        <v>0.3</v>
      </c>
      <c r="H123" s="14">
        <v>32.700000000000003</v>
      </c>
      <c r="I123" s="15">
        <f>H123*4+G123*9+F123*4</f>
        <v>142.5</v>
      </c>
    </row>
    <row r="124" spans="1:9" ht="30" customHeight="1" x14ac:dyDescent="0.25">
      <c r="A124" s="86"/>
      <c r="B124" s="76" t="s">
        <v>24</v>
      </c>
      <c r="C124" s="76"/>
      <c r="D124" s="25">
        <v>585</v>
      </c>
      <c r="E124" s="26">
        <v>99</v>
      </c>
      <c r="F124" s="27">
        <f>SUM(F119:F123)</f>
        <v>17.78</v>
      </c>
      <c r="G124" s="27">
        <f>SUM(G119:G123)</f>
        <v>17.46</v>
      </c>
      <c r="H124" s="27">
        <f>SUM(H119:H123)</f>
        <v>96.19</v>
      </c>
      <c r="I124" s="27">
        <f>SUM(I119:I123)</f>
        <v>632.78</v>
      </c>
    </row>
    <row r="125" spans="1:9" ht="30" customHeight="1" x14ac:dyDescent="0.25">
      <c r="A125" s="24"/>
      <c r="B125" s="10" t="s">
        <v>28</v>
      </c>
      <c r="C125" s="12" t="s">
        <v>35</v>
      </c>
      <c r="D125" s="10">
        <v>10</v>
      </c>
      <c r="E125" s="26"/>
      <c r="F125" s="15">
        <v>0.08</v>
      </c>
      <c r="G125" s="15">
        <v>7.25</v>
      </c>
      <c r="H125" s="15">
        <v>0.13</v>
      </c>
      <c r="I125" s="15">
        <v>66.09</v>
      </c>
    </row>
    <row r="126" spans="1:9" ht="30" customHeight="1" x14ac:dyDescent="0.25">
      <c r="A126" s="86" t="s">
        <v>95</v>
      </c>
      <c r="B126" s="41" t="s">
        <v>96</v>
      </c>
      <c r="C126" s="64" t="s">
        <v>97</v>
      </c>
      <c r="D126" s="51">
        <v>90</v>
      </c>
      <c r="E126" s="29"/>
      <c r="F126" s="41">
        <v>10.39</v>
      </c>
      <c r="G126" s="41">
        <v>8.8699999999999992</v>
      </c>
      <c r="H126" s="41">
        <v>1.76</v>
      </c>
      <c r="I126" s="41">
        <v>128.52000000000001</v>
      </c>
    </row>
    <row r="127" spans="1:9" ht="30" customHeight="1" x14ac:dyDescent="0.25">
      <c r="A127" s="86"/>
      <c r="B127" s="51" t="s">
        <v>98</v>
      </c>
      <c r="C127" s="64" t="s">
        <v>99</v>
      </c>
      <c r="D127" s="65">
        <v>155</v>
      </c>
      <c r="E127" s="29"/>
      <c r="F127" s="66">
        <v>3.24</v>
      </c>
      <c r="G127" s="66">
        <v>6.82</v>
      </c>
      <c r="H127" s="66">
        <v>22.25</v>
      </c>
      <c r="I127" s="66">
        <v>163.78</v>
      </c>
    </row>
    <row r="128" spans="1:9" ht="30" customHeight="1" x14ac:dyDescent="0.25">
      <c r="A128" s="86"/>
      <c r="B128" s="10" t="s">
        <v>41</v>
      </c>
      <c r="C128" s="12" t="s">
        <v>42</v>
      </c>
      <c r="D128" s="48" t="s">
        <v>43</v>
      </c>
      <c r="E128" s="22"/>
      <c r="F128" s="49">
        <v>0.06</v>
      </c>
      <c r="G128" s="49">
        <v>0.01</v>
      </c>
      <c r="H128" s="49">
        <v>11.19</v>
      </c>
      <c r="I128" s="49">
        <v>46.28</v>
      </c>
    </row>
    <row r="129" spans="1:9" ht="30" customHeight="1" x14ac:dyDescent="0.25">
      <c r="A129" s="86"/>
      <c r="B129" s="15"/>
      <c r="C129" s="12" t="s">
        <v>21</v>
      </c>
      <c r="D129" s="10">
        <v>30</v>
      </c>
      <c r="E129" s="16"/>
      <c r="F129" s="15">
        <v>2.37</v>
      </c>
      <c r="G129" s="18">
        <v>0.3</v>
      </c>
      <c r="H129" s="15">
        <v>14.49</v>
      </c>
      <c r="I129" s="18">
        <v>70.5</v>
      </c>
    </row>
    <row r="130" spans="1:9" ht="30" customHeight="1" x14ac:dyDescent="0.25">
      <c r="A130" s="86"/>
      <c r="B130" s="10" t="s">
        <v>22</v>
      </c>
      <c r="C130" s="12" t="s">
        <v>27</v>
      </c>
      <c r="D130" s="10">
        <v>100</v>
      </c>
      <c r="E130" s="16"/>
      <c r="F130" s="18">
        <v>0.4</v>
      </c>
      <c r="G130" s="18">
        <v>0.4</v>
      </c>
      <c r="H130" s="18">
        <v>9.8000000000000007</v>
      </c>
      <c r="I130" s="10">
        <v>47</v>
      </c>
    </row>
    <row r="131" spans="1:9" ht="30" customHeight="1" x14ac:dyDescent="0.25">
      <c r="A131" s="86"/>
      <c r="B131" s="76" t="s">
        <v>24</v>
      </c>
      <c r="C131" s="76"/>
      <c r="D131" s="25">
        <v>575</v>
      </c>
      <c r="E131" s="26">
        <v>99</v>
      </c>
      <c r="F131" s="27">
        <f>SUM(F125:F130)</f>
        <v>16.54</v>
      </c>
      <c r="G131" s="27">
        <f>SUM(G125:G130)</f>
        <v>23.65</v>
      </c>
      <c r="H131" s="27">
        <f>SUM(H125:H130)</f>
        <v>59.620000000000005</v>
      </c>
      <c r="I131" s="27">
        <f>SUM(I125:I130)</f>
        <v>522.16999999999996</v>
      </c>
    </row>
    <row r="132" spans="1:9" ht="30" customHeight="1" x14ac:dyDescent="0.25">
      <c r="A132" s="67"/>
      <c r="B132" s="68"/>
      <c r="C132" s="69"/>
      <c r="D132" s="10"/>
      <c r="E132" s="70"/>
      <c r="F132" s="15"/>
      <c r="G132" s="15"/>
      <c r="H132" s="15"/>
      <c r="I132" s="15"/>
    </row>
    <row r="133" spans="1:9" ht="30" customHeight="1" x14ac:dyDescent="0.25">
      <c r="A133" s="87"/>
      <c r="B133" s="87"/>
      <c r="C133" s="87"/>
      <c r="D133" s="86" t="s">
        <v>6</v>
      </c>
      <c r="E133" s="17"/>
      <c r="F133" s="86" t="s">
        <v>8</v>
      </c>
      <c r="G133" s="86"/>
      <c r="H133" s="86"/>
      <c r="I133" s="86" t="s">
        <v>9</v>
      </c>
    </row>
    <row r="134" spans="1:9" ht="30" customHeight="1" x14ac:dyDescent="0.25">
      <c r="A134" s="87"/>
      <c r="B134" s="87"/>
      <c r="C134" s="87"/>
      <c r="D134" s="86"/>
      <c r="E134" s="3"/>
      <c r="F134" s="17" t="s">
        <v>10</v>
      </c>
      <c r="G134" s="17" t="s">
        <v>11</v>
      </c>
      <c r="H134" s="17" t="s">
        <v>12</v>
      </c>
      <c r="I134" s="86"/>
    </row>
    <row r="135" spans="1:9" ht="30" customHeight="1" x14ac:dyDescent="0.25">
      <c r="A135" s="90" t="s">
        <v>24</v>
      </c>
      <c r="B135" s="90"/>
      <c r="C135" s="90"/>
      <c r="D135" s="71">
        <f>D13+D18+D24+D31+D38+D45+D45+D63+D69+D51+D56+D75+D81+D87+D93+D99+D106+D112+D118+D124+D131</f>
        <v>12170</v>
      </c>
      <c r="E135" s="71"/>
      <c r="F135" s="71">
        <f>F13+F18+F24+F31+F38+F45+F45+F63+F69+F51+F56+F75+F81+F87+F93+F99+F106+F112+F118+F124+F131</f>
        <v>445.79</v>
      </c>
      <c r="G135" s="71">
        <f>G13+G18+G24+G31+G38+G45+G45+G63+G69+G51+G56+G75+G81+G87+G93+G99+G106+G112+G118+G124+G131</f>
        <v>400.13999999999993</v>
      </c>
      <c r="H135" s="71">
        <f>H13+H18+H24+H31+H38+H45+H45+H63+H69+H51+H56+H75+H81+H87+H93+H99+H106+H112+H118+H124+H131</f>
        <v>1756.35</v>
      </c>
      <c r="I135" s="71">
        <f>I13+I18+I24+I31+I38+I45+I45+I63+I69+I51+I56+I75+I81+I87+I93+I99+I106+I112+I118+I124+I131</f>
        <v>12134.538000000002</v>
      </c>
    </row>
    <row r="136" spans="1:9" ht="30" customHeight="1" x14ac:dyDescent="0.25">
      <c r="A136" s="90" t="s">
        <v>100</v>
      </c>
      <c r="B136" s="90"/>
      <c r="C136" s="90"/>
      <c r="D136" s="48">
        <f>D135/20</f>
        <v>608.5</v>
      </c>
      <c r="E136" s="49"/>
      <c r="F136" s="49">
        <f>F135/20</f>
        <v>22.2895</v>
      </c>
      <c r="G136" s="49">
        <f>G135/20</f>
        <v>20.006999999999998</v>
      </c>
      <c r="H136" s="49">
        <f>H135/20</f>
        <v>87.817499999999995</v>
      </c>
      <c r="I136" s="49">
        <f>I135/20</f>
        <v>606.72690000000011</v>
      </c>
    </row>
    <row r="137" spans="1:9" ht="15.75" x14ac:dyDescent="0.25">
      <c r="A137" s="90" t="s">
        <v>101</v>
      </c>
      <c r="B137" s="90"/>
      <c r="C137" s="90"/>
      <c r="D137" s="72"/>
      <c r="E137" s="72"/>
      <c r="F137" s="73">
        <f>F136/77*100</f>
        <v>28.947402597402601</v>
      </c>
      <c r="G137" s="73">
        <f>G136/79*100</f>
        <v>25.3253164556962</v>
      </c>
      <c r="H137" s="73">
        <f>H136/335*100</f>
        <v>26.214179104477608</v>
      </c>
      <c r="I137" s="73">
        <f>I136/2350*100</f>
        <v>25.818165957446816</v>
      </c>
    </row>
    <row r="138" spans="1:9" ht="15.75" x14ac:dyDescent="0.25">
      <c r="A138" s="90" t="s">
        <v>102</v>
      </c>
      <c r="B138" s="90"/>
      <c r="C138" s="90"/>
      <c r="D138" s="17"/>
      <c r="E138" s="17"/>
      <c r="F138" s="10">
        <v>77</v>
      </c>
      <c r="G138" s="10">
        <v>79</v>
      </c>
      <c r="H138" s="10">
        <v>335</v>
      </c>
      <c r="I138" s="74">
        <v>2350</v>
      </c>
    </row>
    <row r="139" spans="1:9" ht="15.75" x14ac:dyDescent="0.25">
      <c r="A139" s="1"/>
      <c r="B139" s="2"/>
      <c r="C139" s="2"/>
      <c r="D139" s="2"/>
      <c r="E139" s="3"/>
      <c r="F139" s="2"/>
      <c r="G139" s="2"/>
      <c r="H139" s="2"/>
      <c r="I139" s="2"/>
    </row>
    <row r="140" spans="1:9" ht="18.75" x14ac:dyDescent="0.3">
      <c r="A140" s="75"/>
      <c r="B140" s="88" t="s">
        <v>103</v>
      </c>
      <c r="C140" s="88"/>
      <c r="D140" s="75"/>
      <c r="E140" s="89" t="s">
        <v>104</v>
      </c>
      <c r="F140" s="89"/>
      <c r="G140" s="89"/>
      <c r="H140" s="89"/>
      <c r="I140" s="75"/>
    </row>
  </sheetData>
  <mergeCells count="61">
    <mergeCell ref="I133:I134"/>
    <mergeCell ref="A135:C135"/>
    <mergeCell ref="A136:C136"/>
    <mergeCell ref="A137:C137"/>
    <mergeCell ref="A138:C138"/>
    <mergeCell ref="D133:D134"/>
    <mergeCell ref="A126:A131"/>
    <mergeCell ref="B131:C131"/>
    <mergeCell ref="A133:C134"/>
    <mergeCell ref="B140:C140"/>
    <mergeCell ref="E140:H140"/>
    <mergeCell ref="F133:H133"/>
    <mergeCell ref="A107:A112"/>
    <mergeCell ref="B112:C112"/>
    <mergeCell ref="A113:A118"/>
    <mergeCell ref="B118:C118"/>
    <mergeCell ref="A119:A124"/>
    <mergeCell ref="B124:C124"/>
    <mergeCell ref="B93:C93"/>
    <mergeCell ref="A94:A99"/>
    <mergeCell ref="B99:C99"/>
    <mergeCell ref="A100:A106"/>
    <mergeCell ref="B106:C106"/>
    <mergeCell ref="A76:A81"/>
    <mergeCell ref="B81:C81"/>
    <mergeCell ref="A82:A85"/>
    <mergeCell ref="B87:C87"/>
    <mergeCell ref="A88:A92"/>
    <mergeCell ref="A58:A63"/>
    <mergeCell ref="B63:C63"/>
    <mergeCell ref="A64:A69"/>
    <mergeCell ref="B69:C69"/>
    <mergeCell ref="A71:A75"/>
    <mergeCell ref="B75:C75"/>
    <mergeCell ref="A46:A51"/>
    <mergeCell ref="B51:C51"/>
    <mergeCell ref="A52:A56"/>
    <mergeCell ref="B56:C56"/>
    <mergeCell ref="A39:A45"/>
    <mergeCell ref="B45:C45"/>
    <mergeCell ref="B13:C13"/>
    <mergeCell ref="A14:A17"/>
    <mergeCell ref="E5:E6"/>
    <mergeCell ref="A32:A37"/>
    <mergeCell ref="B38:C38"/>
    <mergeCell ref="B24:C24"/>
    <mergeCell ref="A26:A31"/>
    <mergeCell ref="B31:C31"/>
    <mergeCell ref="F1:I1"/>
    <mergeCell ref="A2:I2"/>
    <mergeCell ref="A3:B3"/>
    <mergeCell ref="A4:C4"/>
    <mergeCell ref="G4:H4"/>
    <mergeCell ref="B18:C18"/>
    <mergeCell ref="A5:A6"/>
    <mergeCell ref="B5:B6"/>
    <mergeCell ref="C5:C6"/>
    <mergeCell ref="D5:D6"/>
    <mergeCell ref="F5:H5"/>
    <mergeCell ref="I5:I6"/>
    <mergeCell ref="A8:A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2026-01-17T08:53:41Z</dcterms:modified>
</cp:coreProperties>
</file>